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603" activeTab="1"/>
  </bookViews>
  <sheets>
    <sheet name="РЕЕСТР МО НА 2021" sheetId="1" r:id="rId1"/>
    <sheet name="исключенные из реестра МО в 21г" sheetId="2" r:id="rId2"/>
    <sheet name="перечень МО" sheetId="3" r:id="rId3"/>
  </sheets>
  <definedNames>
    <definedName name="_xlnm.Print_Area" localSheetId="2">'перечень МО'!$A:$B</definedName>
  </definedNames>
  <calcPr fullCalcOnLoad="1"/>
</workbook>
</file>

<file path=xl/sharedStrings.xml><?xml version="1.0" encoding="utf-8"?>
<sst xmlns="http://schemas.openxmlformats.org/spreadsheetml/2006/main" count="1546" uniqueCount="833">
  <si>
    <t>Бакшаханова Алина Владимировна,            Тел./факс                (30150) 51-2-76 sofiaokacrb@rambler.ru           sofiaokacrb@yandex.ru</t>
  </si>
  <si>
    <t>Государственное автономное учреждение здравоохранения  "Республиканская клиническая больница им. Н.А.Семашко" Министерства здравоохранения Республики Бурятия –                                                               ГАУЗ "РКБ им.Н.А.Семашко"</t>
  </si>
  <si>
    <t>Государственное бюджетное учреждение здравоохранения «Городская поликлиника №3»                                                       - ГБУЗ «ГП №3»</t>
  </si>
  <si>
    <t>032058</t>
  </si>
  <si>
    <t>Общество с ограниченной ответственностью «Дентапроф»-ООО «Дентапроф»</t>
  </si>
  <si>
    <t>032091</t>
  </si>
  <si>
    <t>Государственное бюджетное учреждение здравоохранения «Бичурская центральная районная больница» -                                         ГБУЗ "Бичурская ЦРБ"</t>
  </si>
  <si>
    <t>032124</t>
  </si>
  <si>
    <t>032071</t>
  </si>
  <si>
    <t>032066</t>
  </si>
  <si>
    <t>Государственное бюджетное учреждение здравоохранения "Станция скорой медицинской помощи" -                                 ГБУЗ "ССМП"</t>
  </si>
  <si>
    <t>Государственное бюджетное учреждение здравоохранения «Хоринская центральная районная больница»-                                  ГБУЗ «Хоринская центральная районная больница»</t>
  </si>
  <si>
    <t>Государственное автономное учреждение здравоохранения «Стоматологическая поликлиника №1» -                                           ГАУЗ «СП №1»</t>
  </si>
  <si>
    <t>Государственное бюджетное учреждение здравоохранения «Муйская центральная районная больница» -                                            ГБУЗ «Муйская ЦРБ»</t>
  </si>
  <si>
    <t>Государственное бюджетное учреждение здравоохранения «Кяхтинская центральная районная больница» -                                      ГБУЗ «Кяхтинская ЦРБ»</t>
  </si>
  <si>
    <t>Государственное бюджетное учреждение здравоохранения «Баунтовская центральная районная больница»-                                            ГБУЗ «Баунтовская ЦРБ»</t>
  </si>
  <si>
    <t>Государственное автономное учреждение здравоохранения «Иволгинская центральная районная больница»-                                         ГАУЗ «Иволгинская ЦРБ»</t>
  </si>
  <si>
    <t>032077</t>
  </si>
  <si>
    <t>032005</t>
  </si>
  <si>
    <t>Общество с ограниченной ответственностью</t>
  </si>
  <si>
    <t>Афанасьева Оксана Михайловна,             тел./факс                                       8 (3012) 43-00-04                        zdorovie.rb@mail.ru</t>
  </si>
  <si>
    <t>Общество с ограниченной ответственностью «Здоровье плюс»-                                               ООО «Здоровье плюс»</t>
  </si>
  <si>
    <t>Государственное автономное  учреждение субъекта РФ</t>
  </si>
  <si>
    <t>Государственное автономное учреждение здравоохранения «Городская поликлиника №2» -                                                           ГАУЗ «ГП №2»</t>
  </si>
  <si>
    <t>Ермолаев Николай Николаевич,                 тел. 8 (3012) 21-27-86 факс (3012) 21-39-82 rkvd62@mail.ru</t>
  </si>
  <si>
    <t>Общество с ограниченной ответственностью "ОНИКС"                          - ООО "ОНИКС"</t>
  </si>
  <si>
    <t xml:space="preserve"> Виды медицинской помощи, оказываемые медицинской организацией в рамках территориальной программы </t>
  </si>
  <si>
    <t>032024</t>
  </si>
  <si>
    <t>032026</t>
  </si>
  <si>
    <t>032027</t>
  </si>
  <si>
    <t>032029</t>
  </si>
  <si>
    <t>032030</t>
  </si>
  <si>
    <t>032013</t>
  </si>
  <si>
    <t>Нечунаев Александр Павлович                                        тел./факс                             (3012) 23-51-20                                           ssmpulanud@inbox.ru</t>
  </si>
  <si>
    <t>Мануйлов  Юрий Анатольевич                Тел/факс.                    (30130) 22-3-69 nuz_ikonomist@mail.ru</t>
  </si>
  <si>
    <t>№</t>
  </si>
  <si>
    <t>032001</t>
  </si>
  <si>
    <t>032006</t>
  </si>
  <si>
    <t>Государственное бюджетное учреждение здравоохранения «Баргузинская центральная районная больница» -                                            ГБУЗ «Баргузинская ЦРБ»</t>
  </si>
  <si>
    <t>032060</t>
  </si>
  <si>
    <t>Государственное бюджетное учреждение здравоохранения «Мухоршибирская центральная районная больница»-                             ГБУЗ «Мухоршибирская ЦРБ»</t>
  </si>
  <si>
    <t>032089</t>
  </si>
  <si>
    <t>Общество с ограниченной ответственностью «МастерДент»-                             ООО «МастерДент»</t>
  </si>
  <si>
    <t>ФЕДЕРАЛЬНОЕ ГОСУДАРСТВЕННОЕ КАЗЕННОЕ УЧРЕЖДЕНИЕ "437 ВОЕННЫЙ ГОСПИТАЛЬ" МИНИСТЕРСТВА ОБОРОНЫ РОССИЙСКОЙ ФЕДЕРАЦИИ - ФГКУ "437 ВГ" МИНОБОРОНЫ РОССИИ</t>
  </si>
  <si>
    <t>032121</t>
  </si>
  <si>
    <t>Сымбелова Татьяна Аюшеевна,                    Тел. (3012) 41-67-24       факс (3012) 41-67-21                        gib_70@mail.ru</t>
  </si>
  <si>
    <t>032130</t>
  </si>
  <si>
    <t>Шантанова  Галина Жабоновна,           Тел./факс                          8(3012) 41-29-86,                     44-20-55  smd607@mail.ru</t>
  </si>
  <si>
    <t>Первичная врачебная медико-санитарная помощь. Первичная специализированная медико-санитарная помощь.</t>
  </si>
  <si>
    <t>Бадмаева  Наталья Константиновна,             Тел.8(3012)21-38-62                                Факс 8(3012)21-48-16,                               tmo1@bk.ru</t>
  </si>
  <si>
    <t>032007</t>
  </si>
  <si>
    <t>032008</t>
  </si>
  <si>
    <t>Автономное учреждение Республики Бурятия «Республиканский клинический госпиталь для ветеранов войн»-   АУ РБ «РКГВВ»</t>
  </si>
  <si>
    <t>032016</t>
  </si>
  <si>
    <t>032015</t>
  </si>
  <si>
    <t>032017</t>
  </si>
  <si>
    <t>Государственное автономное учреждение здравоохранения «Детская стоматологическая поликлиника»-                                            ГАУЗ «ДСП»</t>
  </si>
  <si>
    <t>Государственное автономное учреждение здравоохранения «Стоматологическая поликлиника №2» -                                          ГАУЗ «СП №2»</t>
  </si>
  <si>
    <t>Государственное бюджетное учреждение здравоохранения «Городская больница №4»                      - ГБУЗ «Городская больница №4»</t>
  </si>
  <si>
    <t>Государственное бюджетное учреждение здравоохранения «Городская поликлиника №1»                                                                 - ГБУЗ «ГП №1»</t>
  </si>
  <si>
    <t>Общество с ограниченной отвественностью</t>
  </si>
  <si>
    <t>Базарон  Александр Владимирович,                     Тел. 8 (3012) 60-35-68, 43-75-17                                    факс: 8 (3012) 21-53-49                                       denovaclinic@mail.ru</t>
  </si>
  <si>
    <t>Бубеева Баярма Дашинимаевна,           Тел./факс                  (30134) 41-3-31 2006crb@mail.ru</t>
  </si>
  <si>
    <t>Государственное автономное учреждение здравоохранения «Кижингинская центральная районная больница»-                                            ГАУЗ «Кижингинская ЦРБ»</t>
  </si>
  <si>
    <t>Государственное бюджетное учреждение субъекта РФ</t>
  </si>
  <si>
    <t>Дориева Валентина Бадма-Цыреновна,                               тел.8(3012)44-17-80                                diamed2005@yandex.ru</t>
  </si>
  <si>
    <t>Банаева  Баярма Дашиевна,                   Тел. (30149) 41-2-11                               Факс (30149) 41-5-85 kurumkan_crb@mail.ru</t>
  </si>
  <si>
    <t>Государственное автономное учреждение здравоохранения «Республиканская клиническая больница скорой медицинской помощи имени В.В. Ангапова"-                                                    ГАУЗ "РК БСМП им. В.В. Ангапова"</t>
  </si>
  <si>
    <t>Федеральное государственное казенное учреждение</t>
  </si>
  <si>
    <t xml:space="preserve">Алборов Заурбек Цараевич,                  тел./факс                                   8 (3012) 43-20-33                              324vg@mail.ru </t>
  </si>
  <si>
    <t>Мансорунова Людмила Ринчиновна,             Тел./факс                                      8 (3012) 42-62-45    gorbol5@mail.ru</t>
  </si>
  <si>
    <t xml:space="preserve">Колмакова Виктория Викторовна,          Тел.8(3012)23-51-05,                                  Факс 8(3012)23-50-98               gorpol2@mail.ru </t>
  </si>
  <si>
    <t>032109</t>
  </si>
  <si>
    <t>Государственное бюджетное учреждение здравоохранения «Еравнинская центральная районная больница»   -                                        ГБУЗ «Еравнинская ЦРБ»</t>
  </si>
  <si>
    <t>032046</t>
  </si>
  <si>
    <t>Хунгуреева Маина Анатольевна, тел./факс           8 (9021) 68-11-18        hungureeva@mail.ru</t>
  </si>
  <si>
    <t>032045</t>
  </si>
  <si>
    <t>Общество с ограниченной ответственностью "МРТ-РИТМ"                                   ООО "МРТ-РИТМ"</t>
  </si>
  <si>
    <t>Государственное бюджетное учреждение здравоохранения «Прибайкальская центральная районная больница»-                                            ГБУЗ «Прибайкальская ЦРБ»</t>
  </si>
  <si>
    <t>032053</t>
  </si>
  <si>
    <t>032054</t>
  </si>
  <si>
    <t>032056</t>
  </si>
  <si>
    <t>032057</t>
  </si>
  <si>
    <t>Частная собственность</t>
  </si>
  <si>
    <t>032059</t>
  </si>
  <si>
    <t>Реестровый номер медицинской организации</t>
  </si>
  <si>
    <t>032002</t>
  </si>
  <si>
    <t>032003</t>
  </si>
  <si>
    <t>Цыдыпов  Александр Иванович,           Тел./факс                        (3012) 57-90-68 ivcrb@yandex.ru</t>
  </si>
  <si>
    <t>Общество с ограниченной ответственностью "ВИТА-Мед"                    - ООО "ВИТА-Мед"</t>
  </si>
  <si>
    <t xml:space="preserve">Гомбоева Светлана Ивановна,                          тел., (9025) 64-68-08       факс (3012) 553-841                                          000.Oniks@mail.ru                          </t>
  </si>
  <si>
    <t>032122</t>
  </si>
  <si>
    <t>Жамбалов Зоригто Балдоржиевич,                Тел./факс                  (30144) 51-4-67                   crbprb@mail.ru</t>
  </si>
  <si>
    <t>Общество с ограниченной ответственностью "ЮВАДЕНТ"                       ООО "ЮВАДЕНТ"</t>
  </si>
  <si>
    <t>Общество с ограниченной ответственностью"Формула здоровья"                                    ООО "Формула здоровья"</t>
  </si>
  <si>
    <t>ООО Медицинский нефрологический центр "Нефро Диал"                                                         ООО "Нефро Диал"</t>
  </si>
  <si>
    <t>Дамбаева Александра Ринчиновна,          Тел./факс                        (3012) 55-62-45 grd2@mail.ru</t>
  </si>
  <si>
    <t>032092</t>
  </si>
  <si>
    <t>Общество с ограниченной ответственностью «ЗДОРОВЬЕ»-                               ООО «ЗДОРОВЬЕ»</t>
  </si>
  <si>
    <t>Специализированная медицинская помощь по: стоматологии терапевтической.</t>
  </si>
  <si>
    <t>032047</t>
  </si>
  <si>
    <t>032048</t>
  </si>
  <si>
    <t>032049</t>
  </si>
  <si>
    <t>032050</t>
  </si>
  <si>
    <t>Государственное бюджетное учреждение здравоохранения «Закаменская центральная районная больница» -ГБУЗ «Закаменская ЦРБ»</t>
  </si>
  <si>
    <t>032119</t>
  </si>
  <si>
    <t>Общество с ограниченной ответственностью "Клинико-диагностический центр "РИТМ"                                         ООО "КДЦ "РИТМ"</t>
  </si>
  <si>
    <t>Государственное бюджетное учреждение здравоохранения «Курумканская центральная районная больница» -                                                         ГБУЗ «Курумканская ЦРБ»</t>
  </si>
  <si>
    <t>032041</t>
  </si>
  <si>
    <t>032042</t>
  </si>
  <si>
    <t>032043</t>
  </si>
  <si>
    <t>032044</t>
  </si>
  <si>
    <t>670034,             Республика Бурятия,          г. Улан-Удэ, ул.Ключевская, 76а блок №5 помещение 7 (б)</t>
  </si>
  <si>
    <t>Дориева Валентина Бадма-Цыреновна,                               тел./факс                       8(3012) 44-17-80                                 diamed2005@yandex.ru</t>
  </si>
  <si>
    <t>Государственное бюджетное учреждение здравоохранения "Кабанская центральная районная больница" -                                            ГБУЗ «Кабанская ЦРБ»</t>
  </si>
  <si>
    <t>Государственное бюджетное учреждение здравоохранения «Окинская центральная районная больница»-                                            ГБУЗ «Окинская ЦРБ»</t>
  </si>
  <si>
    <t>Государственное бюджетное учреждение здравоохранения «Петропавловская центральная районная больница»-                              ГБУЗ "Петропавловская ЦРБ"</t>
  </si>
  <si>
    <t>Общество с ограниченной ответственностью «ФРЕЗЕНИУС НЕФРОКЕА"-                                   ООО «ФРЕЗЕНИУС НЕФРОКЕА"</t>
  </si>
  <si>
    <t>Общество с ограниченной ответственностью Центр амбулаторной хирургии «Де-Нова»-ООО «Центр амбулаторной хирургии «Де-Нова»</t>
  </si>
  <si>
    <t>670031, Бурятия, г.Улан-Удэ, бульвар Карла Маркса, 12</t>
  </si>
  <si>
    <t xml:space="preserve"> </t>
  </si>
  <si>
    <t>Государственное бюджетное учреждение здравоохранения «Городская больница №5» -                                             ГБУЗ «ГБ № 5»</t>
  </si>
  <si>
    <t>Государственное бюджетное учреждение здравоохранения «Тункинская центральная районная больница»-                                         ГБУЗ «Тункинская ЦРБ»</t>
  </si>
  <si>
    <t>Государственное бюджетное учреждение здравоохранения «Нижнеангарская центральная районная больница»-                                                           ГБУЗ «Нижнеангарская ЦРБ»</t>
  </si>
  <si>
    <t>Государственное бюджетное учреждение здравоохранения «Республиканская клиническая инфекционная больница»-                                             ГБУЗ «РКИБ»</t>
  </si>
  <si>
    <t>Государственное автономное учреждение здравоохранения «Городская поликлиника №6» -                                                                ГАУЗ «ГП №6»</t>
  </si>
  <si>
    <t>032110</t>
  </si>
  <si>
    <t>032009</t>
  </si>
  <si>
    <t xml:space="preserve">Адрес медицинской организации </t>
  </si>
  <si>
    <t>032081</t>
  </si>
  <si>
    <t>Государственное автономное учреждение здравоохранения «Детская республиканская клиническая больница» Министерства здравоохранения Республики Бурятия-                                                                                                   ГАУЗ "ДРКБ" МЗ РБ</t>
  </si>
  <si>
    <t>Государственное автономное учреждение здравоохранения «Республиканский кожно-венерологический диспансер»-   ГАУЗ "РКВД"</t>
  </si>
  <si>
    <t>Государственное бюджетное учреждение здравоохранения «Тарбагатайская центральная районная больница»-                    ГБУЗ «Тарбагатайская ЦРБ»</t>
  </si>
  <si>
    <t>Полное наименование и краткое наименование медицинской организации в соответствии с ЕГРЮЛ</t>
  </si>
  <si>
    <t>Организационно-правовая форма</t>
  </si>
  <si>
    <t>Фамилия, имя, отчество руководителя, номер телефона   и адрес электронной почты</t>
  </si>
  <si>
    <t>Сведения о документе, дающем право на осуществление медицинской деятельности</t>
  </si>
  <si>
    <t>032021</t>
  </si>
  <si>
    <t>032022</t>
  </si>
  <si>
    <t>032023</t>
  </si>
  <si>
    <t>032031</t>
  </si>
  <si>
    <t>032032</t>
  </si>
  <si>
    <t>032033</t>
  </si>
  <si>
    <t>032034</t>
  </si>
  <si>
    <t>032035</t>
  </si>
  <si>
    <t>032036</t>
  </si>
  <si>
    <t>032037</t>
  </si>
  <si>
    <t>032038</t>
  </si>
  <si>
    <t>032039</t>
  </si>
  <si>
    <t>032040</t>
  </si>
  <si>
    <t>Государственное автономное учреждение здравоохранения «Республиканский перинатальный центр Министерства здравоохранения Республики Бурятия" –                                          ГАУЗ «РПЦ МЗ РБ"</t>
  </si>
  <si>
    <t>Борголов Александр Владимирович,           тел. (3012) 55-28-87,                                          факс (3012) 55-39-52        rpcbur@mail.ru</t>
  </si>
  <si>
    <t>Тугдумов Баир Владиславович                                тел. /факс (3012)               277-040                              cvmed@mail.ru</t>
  </si>
  <si>
    <t>Хайдапов Алдар Николаевич                 Тел. (30137) 45-2-29                      Факс (30137) 44-2-50 zakamensk_crb@mail.ru</t>
  </si>
  <si>
    <t>Государственное автономное учреждение здравоохранения «Городской перинатальный центр г. Улан-Удэ»                             - ГАУЗ «ГПЦ г. У-У»</t>
  </si>
  <si>
    <t>Батуева Надежда Константиновна,                       Тел.: (3012) 41-91-44, Факс: (3012) 41-93-89                gorpol3med@yandex.ru</t>
  </si>
  <si>
    <t>Государственное автономное учреждение здравоохранения «Заиграевская центральная районная больница» -                                                ГАУЗ «Заиграевская ЦРБ»</t>
  </si>
  <si>
    <t>Государственное автономное учреждение здравоохранения «Гусиноозерская центральная районная больница»-                                            ГАУЗ "Гусиноозерская ЦРБ"</t>
  </si>
  <si>
    <t>Багаева Лариса Георгиевна,            Тел.8(3012) 21-30-39                                     Факс 8(3012) 21-62-56           bagaeva-62@mail.ru               stom_1@mail.ru</t>
  </si>
  <si>
    <t>032070</t>
  </si>
  <si>
    <t>ИП Хунгуреева Маина Анатольевна</t>
  </si>
  <si>
    <t>Максаров Вячеслав Содномович,     Тел./факс                    (30141) 32-1-08,                                           hudan@list.ru</t>
  </si>
  <si>
    <t xml:space="preserve">амбулаторно-поликлиническая </t>
  </si>
  <si>
    <t>стационарная</t>
  </si>
  <si>
    <t>032114</t>
  </si>
  <si>
    <t>032012</t>
  </si>
  <si>
    <t>032112</t>
  </si>
  <si>
    <t>дневной стационар</t>
  </si>
  <si>
    <t>вне медицинской организации</t>
  </si>
  <si>
    <r>
      <t xml:space="preserve">первичная специализированная </t>
    </r>
    <r>
      <rPr>
        <sz val="12"/>
        <rFont val="Times New Roman"/>
        <family val="1"/>
      </rPr>
      <t>медико-санитарная помощь по: дерматовенерологии</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</si>
  <si>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физиотерапии;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</si>
  <si>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t>032132</t>
  </si>
  <si>
    <t>Общество с ограниченной ответственностью "лечебно-диагностический центр международного института биологических систем -Улан-Удэ"                                                       ООО "ЛДЦ МИБС-Улан-Удэ"</t>
  </si>
  <si>
    <r>
      <t>Первичная врачебная</t>
    </r>
    <r>
      <rPr>
        <sz val="12"/>
        <rFont val="Times New Roman"/>
        <family val="1"/>
      </rPr>
      <t xml:space="preserve"> 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неврологии. </t>
    </r>
    <r>
      <rPr>
        <b/>
        <sz val="12"/>
        <rFont val="Times New Roman"/>
        <family val="1"/>
      </rPr>
      <t xml:space="preserve">
</t>
    </r>
  </si>
  <si>
    <r>
      <t>Первичная  врачебная</t>
    </r>
    <r>
      <rPr>
        <sz val="12"/>
        <rFont val="Times New Roman"/>
        <family val="1"/>
      </rPr>
      <t xml:space="preserve">  медико-санитарная  помощь по: клинической лабораторной диагностике, неотложной медицинской помощи, организации здравоохранения и общественному здоровью, терапии; </t>
    </r>
  </si>
  <si>
    <r>
      <t>Первичная врачебная</t>
    </r>
    <r>
      <rPr>
        <sz val="12"/>
        <rFont val="Times New Roman"/>
        <family val="1"/>
      </rPr>
      <t xml:space="preserve"> медико-санитарная помощи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</si>
  <si>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r>
      <t>Первичная 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ортопедической,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</si>
  <si>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t xml:space="preserve">Первичная врачебная </t>
    </r>
    <r>
      <rPr>
        <sz val="12"/>
        <rFont val="Times New Roman"/>
        <family val="1"/>
      </rPr>
      <t xml:space="preserve">медико-санитарная помощь в условиях дневного стационара по: клинической лабораторной диагностике,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условиях дневного стационара по: дерматовенерологии, акушерству и гинекологии (за исключением использования вспомогательных репродуктивных технологий), неврологии, хирургии.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</si>
  <si>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стоматологии ортопедической, стоматологии терапевтической
</t>
    </r>
  </si>
  <si>
    <r>
      <t>Первичная</t>
    </r>
    <r>
      <rPr>
        <sz val="12"/>
        <rFont val="Times New Roman"/>
        <family val="1"/>
      </rPr>
      <t xml:space="preserve"> специализированная медико-санитарная помощь:по стоматологии терапевтической.</t>
    </r>
  </si>
  <si>
    <t>Дата исключения медицинской организации из реестра медицинских организаций</t>
  </si>
  <si>
    <t>Формы оказания медицинской помощи</t>
  </si>
  <si>
    <t>профили медицинской помощи</t>
  </si>
  <si>
    <t>категория обслуживаемого населения</t>
  </si>
  <si>
    <t>Взрослые</t>
  </si>
  <si>
    <t>Наличие отделений (кабинетов) неотложной помощи</t>
  </si>
  <si>
    <t>Медицинские организации, оказывающие медицинскую помощь в условиях дневного стационара</t>
  </si>
  <si>
    <t>Медицинские организации, имеющие в своем составе женские консультации</t>
  </si>
  <si>
    <t>Медицинские организации, осуществляющие оказание медицинской помощи с применением вспомогательных репродуктивных технологий (экстракорпоральное оплодотворение)</t>
  </si>
  <si>
    <t>Медицинские организации, оказывающие медицинскую помощь по профилю "стоматология"</t>
  </si>
  <si>
    <t xml:space="preserve">Экстренная,      неотложная,            плановая </t>
  </si>
  <si>
    <t>Плановая</t>
  </si>
  <si>
    <t>плановая</t>
  </si>
  <si>
    <t>Экстренная</t>
  </si>
  <si>
    <t>Неотложная, плановая</t>
  </si>
  <si>
    <t xml:space="preserve">Экстренная,  неотложная,                  плановая </t>
  </si>
  <si>
    <t>Экстренная, неотложная, плановая</t>
  </si>
  <si>
    <t>Экстренная,неотложная, плановая</t>
  </si>
  <si>
    <t xml:space="preserve">     Неотложная,            плановая </t>
  </si>
  <si>
    <t xml:space="preserve">Дети                                                                                                                                                                                                                                                                                                                                                                                           +                                                                                                                                                   </t>
  </si>
  <si>
    <t>+</t>
  </si>
  <si>
    <t>032134</t>
  </si>
  <si>
    <t>Государственное бюджетное учреждение здравоохранения «Республиканский клинический противотуберкулезный диспансер» имени Галины Доржиевны Дугаровой                                             ГБУЗ «РКПТД» им.Г.Д. Дугаровой</t>
  </si>
  <si>
    <t>-</t>
  </si>
  <si>
    <t xml:space="preserve">по: акушерскому делу, педиатрии, терапии, акушерству и гинекологии (за искл. использования вспомогательных репродуктивных технологий), аллергологии и иммунологии, гастроэнтерологии, гематологии,дерматовенерологии, детской кардиологии,  детской урологии-андрологии, неврологии, неонатологии, нейрохирургии,  нефрологии,  оториноларингологии (за исключением кохлеарной имплантации), офтальмологии,пульмонологии, психиатрии, психиатрии-наркологии, ревматологии,  травматологии и ортопедии,эндокринологии, </t>
  </si>
  <si>
    <t>032131</t>
  </si>
  <si>
    <t>Общество с ограниченной ответственностью "Ультрамед"    ООО "Ультрамед"</t>
  </si>
  <si>
    <t xml:space="preserve">Янгутова Намсалма Бадмажаповна,                   тел., 8(9085)924966                                          ultramed03@mail.ru  </t>
  </si>
  <si>
    <t xml:space="preserve">Дарибазарон Цымжидма Дугаровна,          тел./факс           8(3012)41-97-27,       Ulandirect@idc.ru   </t>
  </si>
  <si>
    <t xml:space="preserve">по: аллергологии и иммунологии,гастроэнтерологии, гематологии,  медицинской реалибитации,  неврологии, неонатологии, офтальмологии,  педиатрии, пульмонологии,ревматологии,  терапии,  </t>
  </si>
  <si>
    <t xml:space="preserve"> по: педиатрии,аллергологии и иммунологии,  гастроэнтерологии, гематологии, детской кардиологии, детской онкологии, детской урологии-андрологии, детской хирургии, детской эндокринологии, неврологии, нейрохирургии, неонатологии, нефрологии,  пульмонологии, травмотологии и ортопедии, ревматологии</t>
  </si>
  <si>
    <t xml:space="preserve">акушерскому делу,педиатрии, терапии; 
 акушерству и гинекологии (за исключением использования вспомогательных репродуктивных технологий),  неврологии, офтальмологии, урологии, 
</t>
  </si>
  <si>
    <t xml:space="preserve">по: акушерскому делу,  кардиологии, акушерству и гинекологии (за исключением использования вспомогательных репродуктивных технологий), неврологии, неонатологии, офтальмологии, терапии, </t>
  </si>
  <si>
    <r>
      <rPr>
        <sz val="12"/>
        <rFont val="Times New Roman"/>
        <family val="1"/>
      </rPr>
      <t xml:space="preserve">по: терапии, акушерству и гинекологии (за исключением использования вспомогательных репродуктивных технологий),  онкологии, </t>
    </r>
    <r>
      <rPr>
        <b/>
        <sz val="12"/>
        <rFont val="Times New Roman"/>
        <family val="1"/>
      </rPr>
      <t xml:space="preserve">
</t>
    </r>
  </si>
  <si>
    <t xml:space="preserve">по: акушерству и гинекологии (за исключением использования вспомогательных репродуктивных технологий),  радиологии, терапии, хирургии, онкологии
</t>
  </si>
  <si>
    <r>
      <t xml:space="preserve"> по: </t>
    </r>
    <r>
      <rPr>
        <sz val="12"/>
        <rFont val="Times New Roman"/>
        <family val="1"/>
      </rPr>
      <t xml:space="preserve">онкологии; </t>
    </r>
  </si>
  <si>
    <t xml:space="preserve"> по: дерматовенерологии</t>
  </si>
  <si>
    <t xml:space="preserve"> по акушерству и гинекологии (за искл. использования вспомогательных репродуктивных технологий),  дерматовенерологии, </t>
  </si>
  <si>
    <t xml:space="preserve"> по: дерматовенерологии,  физиотерапии.</t>
  </si>
  <si>
    <t xml:space="preserve"> по: гериатрии, кардиологии, неврологии, оториноларингологии, офтальмологии, пульмонологии, ревматологии, терапии, травматологии и ортопедии, урологии, хирургии, акушерству и гинекологии, гериатрии, дерматовенерологии, оториноларингологии, офтальмологии,эндокринологии, сурдологии-оториноларингологии.</t>
  </si>
  <si>
    <t xml:space="preserve"> по кардиологии, педиатрии, пульмонологии, терапии, эндокринологии. </t>
  </si>
  <si>
    <t xml:space="preserve">по: педиатрии, терапии, стоматологии, стоматологии профилактической, диетологии, кардиологии, психиатрии-наркологии, пульмонологии,  эндокринологии, гастроэнтерологии.
</t>
  </si>
  <si>
    <t xml:space="preserve">эндокринологии, эндоскопии, эпидемиологии, диетологии, кардиологии,  колопроктологии,  неврологии, педиатрии, пластической хирургии, реаниматологии, рентгенологии, рефлексотерапии, терапии, трансфузиологии, физиотерапии,  хирургии.                        </t>
  </si>
  <si>
    <t xml:space="preserve"> по: диетологии, оториноларингологии (за исключением кохлеарной имплантации), анестезиологии и реаниматологии, рентгенологии,  терапии, трансфузиологии, физиотерапии, </t>
  </si>
  <si>
    <t xml:space="preserve"> по:  травматологии и ортопедии, акушерству и гинекологии (за иск. использования вспомогательных репродуктивных технологий), детской хирургии,  эндоскопии. </t>
  </si>
  <si>
    <r>
      <rPr>
        <sz val="12"/>
        <rFont val="Times New Roman"/>
        <family val="1"/>
      </rPr>
      <t xml:space="preserve"> по: анестезиологии и реаниматологии, кардиологии, неврологии, педиатрии, рентгенологии, терапии, травматологии и ортопедии, урологии, хирургии, эндокринологии, детской хирургии,  кардиологии, дезинфектологии, диетологии, нейрохирургии, неврологии, нефрологии, терапии,  физиотерапии, хирургии, хирургии (комбустиологии), эндокринологии, эндоскопии, эпидемиологии, хирургии (абдоминальной),             </t>
    </r>
  </si>
  <si>
    <t xml:space="preserve">анестезиологии и реаниматологии, нефрологии, анестезиологии и реаниматологии, </t>
  </si>
  <si>
    <t xml:space="preserve">по: эпидемиологии, гастроэнтерологии, дезинфектологии, диетологии, неврологии, оториноларингологии (за исключением кохлеарной имплантации), офтальмологии, паразитологии, анестезиологии и реаниматологии, педиатрии, бактериологии, физиотерапии, фтизиатрии, хирургии. </t>
  </si>
  <si>
    <t xml:space="preserve"> по: акушерству и гинекологии, анестезиологии и реаниматологии, неонатологии,  терапии,  </t>
  </si>
  <si>
    <t xml:space="preserve">по: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диабетологии, кардиологии, неврологии, аллергологии и иммунологии, нефрологии,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урологии, эндокринологии, эндоскопии, эпидемиологии, гастроэнтерологии. 
</t>
  </si>
  <si>
    <r>
      <rPr>
        <sz val="12"/>
        <rFont val="Times New Roman"/>
        <family val="1"/>
      </rPr>
      <t xml:space="preserve">  по: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педиатрии, терапии, кардиологии,  неврологии, хирургии, эндокринологии, 
</t>
    </r>
    <r>
      <rPr>
        <b/>
        <sz val="12"/>
        <rFont val="Times New Roman"/>
        <family val="1"/>
      </rPr>
      <t xml:space="preserve">
</t>
    </r>
  </si>
  <si>
    <t xml:space="preserve">  по: акушерскому делу, паразитологии, педиатрии, терапии, акушерству и гинекологии (за исключением использования вспомогательных репродуктивных технологий), аллергологии и иммунологии, гастроэнтерологии, дерматовенерологии, детской кардиологии, детской урологии-андрологии, детской хирургии, детской эндокринологии,кардиологии,  медицинской реалибитации, неврологии, нефрологии, онкологии,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урологии, физиотерапии, фтизиатрии,  хирургии, эндокринологии, эпидемиологии, эндоскопии.</t>
  </si>
  <si>
    <t xml:space="preserve">   по: педиатрии, терапии, детской хирургии, акушерству и гинекологии (за искл. использования вспомогательных репродуктивных технологий), неврологии, оторингологии (за иск. кохлеарной имплантации), офтальмологии, травмотологии и ортопедии, хирургии, эндокринологии.</t>
  </si>
  <si>
    <t xml:space="preserve">  по: педиатрии, терапии, акушерству и гинекологии (за исключением использования вспомогательных репродуктивных технологий)
</t>
  </si>
  <si>
    <r>
      <rPr>
        <sz val="12"/>
        <rFont val="Times New Roman"/>
        <family val="1"/>
      </rPr>
      <t xml:space="preserve">  по:стоматологии, стоматологии ортопедической, стоматологии профилактической, стоматологии детской, стоматологии общей практики, стоматологии терапевтической, стоматологии хирургической. </t>
    </r>
    <r>
      <rPr>
        <b/>
        <sz val="12"/>
        <rFont val="Times New Roman"/>
        <family val="1"/>
      </rPr>
      <t xml:space="preserve">
</t>
    </r>
  </si>
  <si>
    <r>
      <rPr>
        <sz val="12"/>
        <rFont val="Times New Roman"/>
        <family val="1"/>
      </rPr>
      <t xml:space="preserve">  по: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r>
    <r>
      <rPr>
        <b/>
        <sz val="12"/>
        <rFont val="Times New Roman"/>
        <family val="1"/>
      </rPr>
      <t xml:space="preserve">
</t>
    </r>
  </si>
  <si>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терапевтической, стоматологии хирургической.</t>
  </si>
  <si>
    <t xml:space="preserve"> по: анестезиологии и реаниматологии, хирургии, терапии, педиатрии, неврологии, травматологии и ортопедии, эндокринологии, эпидемиологии, диетологии, кардиологии, акушерству и гинекологии (за исключением использования вспомогательных репродуктивных технологий),  неврологии, неонатологии,анестезиологии и реаниматологии,травматологии и ортопедии, трансфузиологии, физиотерапии,  хирургии,  </t>
  </si>
  <si>
    <r>
      <rPr>
        <sz val="12"/>
        <rFont val="Times New Roman"/>
        <family val="1"/>
      </rPr>
      <t xml:space="preserve"> по: бактериологии, стоматологии, стоматологии ортопедической, терапии,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травматологии и ортопедии, фтизиатрии, хирургии, эндокринологии. </t>
    </r>
    <r>
      <rPr>
        <b/>
        <sz val="12"/>
        <rFont val="Times New Roman"/>
        <family val="1"/>
      </rPr>
      <t xml:space="preserve">
</t>
    </r>
  </si>
  <si>
    <t>по: акушерству и гинекологии (за исключением использования вспомогательных репродуктивных технологий),бактериологии, дерматовенерологии,   неврологии, неонатологии, педиатрии, реаниматологии,терапии, травматологии и ортопедии, трансфузиологии,  хирургии, эндоскопии,</t>
  </si>
  <si>
    <r>
      <rPr>
        <sz val="12"/>
        <rFont val="Times New Roman"/>
        <family val="1"/>
      </rPr>
      <t xml:space="preserve"> терапии,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</si>
  <si>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педиатрии, рентгенологии, терапии, трансфузиологии, хирургии.</t>
  </si>
  <si>
    <r>
      <rPr>
        <sz val="12"/>
        <rFont val="Times New Roman"/>
        <family val="1"/>
      </rPr>
      <t xml:space="preserve">терапии, акушерству и гинекологии (за исключением использования вспомогательных репродуктивных технологий), анестезиологии и реаниматологии, хирургии. </t>
    </r>
    <r>
      <rPr>
        <b/>
        <sz val="12"/>
        <rFont val="Times New Roman"/>
        <family val="1"/>
      </rPr>
      <t xml:space="preserve">
</t>
    </r>
  </si>
  <si>
    <t xml:space="preserve">по: анестезиологии и реаниматологии,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детской хирургии,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травматологии и ортопедии, урологии, физиотерапии,  хирургии, эндокринологии, эндоскопии;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</si>
  <si>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детской хирургии, диетологии,  кардиологии, неврологии, неонатологии, оториноларингологии (за исключением кохлеарной имплантации), офтальмологии, патологической анатомии, педиатрии, психиатрии, психотерапии, рефлексотерапии, терапии,трансфузиологии, урологии, физиотерапии, хирургии, эндокринологии,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</si>
  <si>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</si>
  <si>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фтизиатрии, хирургии, эндокринологии, эндоскопии. 
</t>
  </si>
  <si>
    <t xml:space="preserve"> акушерству и гинекологии (за исключением использования вспомогательных репродуктивных технологий), анестезиологии и реаниматологии,диетологии, неонатологии,  педиатрии,  хирургии,  эндоскопии, 
</t>
  </si>
  <si>
    <r>
      <rPr>
        <sz val="12"/>
        <rFont val="Times New Roman"/>
        <family val="1"/>
      </rPr>
      <t>терапии, педиатрии;</t>
    </r>
    <r>
      <rPr>
        <b/>
        <sz val="12"/>
        <rFont val="Times New Roman"/>
        <family val="1"/>
      </rPr>
      <t xml:space="preserve">
</t>
    </r>
  </si>
  <si>
    <r>
      <rPr>
        <sz val="12"/>
        <rFont val="Times New Roman"/>
        <family val="1"/>
      </rPr>
      <t xml:space="preserve">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неврологии, онкологии, оториноларингологии (за исключением кохлеарной имплантации), офтальмологии, паразитологии,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травматологии и ортопедии физиотерапии, хирургии, эндокринологии, эндоскопии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</si>
  <si>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эндоскопии, патологической анатомии</t>
  </si>
  <si>
    <t xml:space="preserve">акушерству и гинекологии (за исключением использования вспомогательных репродуктивных технологий), неврологии, терапии, </t>
  </si>
  <si>
    <t xml:space="preserve">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диабетологии,   неврологии, онкологии, оториноларингологии (за исключением кохлеарной имплантации), офтальмологии, психиатрии,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эндокринологии, эндоскопии, эпидемиологии; 
</t>
  </si>
  <si>
    <t xml:space="preserve"> акушерству и гинекологии (за исключением использования вспомогательных репродуктивных технологий), диетологии, дерматовенерологии, клинической фармакологии, неврологии, неонатологии, оториноларингологии (за исключением кохлеарной имплантации), офтальмологии, педиатрии, стоматологии хирургической, терапии, травматологии и ортопедии, трансфузиологии, физиотерапии,  хирургии,  эндокринологии,  </t>
  </si>
  <si>
    <r>
      <rPr>
        <sz val="12"/>
        <rFont val="Times New Roman"/>
        <family val="1"/>
      </rPr>
      <t>терапии, акушерству и гинекологии (за исключением использования вспомогательных репродуктивных технологий, дерматовенерологии,  неврологии</t>
    </r>
    <r>
      <rPr>
        <b/>
        <sz val="12"/>
        <rFont val="Times New Roman"/>
        <family val="1"/>
      </rPr>
      <t xml:space="preserve">
</t>
    </r>
  </si>
  <si>
    <t>стоматологии, стоматологии ортопедической, физиотерапии, детской кардиологии, детской эндокринологии,  кардиологии,  неврологии,  офтальмологии, педиатрии,   стоматологии, стоматологии детской, терапии, травматологии и ортопедии, физиотерапии, хирургии,  ультразвуковой диагностике,  эндокринологии, акушерству и гинекологии(за иск. исп. вспомогательных репродуктивных технологий), дерматовенерологии, детской кардиологии,  детской хирургии, детской эндокринологии,  онкологии, отоларингологии (за иск.кохлеарной имплантации), офтальмологии,  профпатологии, психиатрии, психиатрии-наркологии,стоматологии ортопедической, стоматологии детской,стоматологии общей практики, стоматологии терапевтической, стоматологии хирургической, эндоскопии, эпидемиологии.</t>
  </si>
  <si>
    <t>неврологии,  терапии, травматологии и ортопедии, хирургии,   педиатрии, акушерству и гинекологии (за искл.использования вспомогательных репродуктивных технологий),  анестезиологиии и реаниматологии,  диетологии, кардиологии, неврологии, педиатрии, хирургии, физиотерапии.</t>
  </si>
  <si>
    <t xml:space="preserve">стоматологии, стоматологии ортопедической, 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оториноларингологии (за исключением кохлеарной имплантации), офтальмологии, профпатологии, психиатрии, психиатрии-наркологии,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хирургии, эндокринологии, эндоскопии; 
</t>
  </si>
  <si>
    <t xml:space="preserve">по: акушерству и гинекологии (за исключением использования вспомогательных репродуктивных технологий),  анестезиологии и реаниматологии,  бактериологии, диетологии, дерматовенерологии, кардиологии,  неврологии, педиатрии, рентгенологии, терапии, травматологии и ортопедии, трансфузиологии,  физиотерапии, хирургии,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</si>
  <si>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</si>
  <si>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t xml:space="preserve"> анестезиологии и реаниматологии, диетологии, кардиологии, акушерству и гинекологии (за исключением использования вспомогательных репродуктивных технологий), дерматовенерологии, инфекционным болезням, неврологии, неонатологии, патологической анатомии педиатрии, терапии, травматологии и ортопедии, трансфузиологии, хирургии. </t>
  </si>
  <si>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неврологии, неонатологии, патологической анатомии, педиатрии, реаниматологии,  терапии, трансфузиологии,физиотерапии,  хирургии, эндокринологии.</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</si>
  <si>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</si>
  <si>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неонатологии,  патологической анатомии,  рентгенологии, педиатрии, терапии, трансфузиологии, физиотерапии, хирургии. </t>
  </si>
  <si>
    <t xml:space="preserve">педиатрии, терапии, дерматовенерологии, акушерству и гинекологии (за исключением использования вспомогательных репродуктивных технологий), неврологии, хирургии. 
</t>
  </si>
  <si>
    <t xml:space="preserve"> эндокринологии, эндоскопии, дерматовенерологии,  детской урологии-андрологии, детской хирургии, диетологии,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педиатрии, рентгенологии, терапии, травматологии и ортопедии, трансфузиологии, урологии, физиотерапии,  хирургии. </t>
  </si>
  <si>
    <r>
      <rPr>
        <sz val="12"/>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медицинскому массажу, неврологии, педиатрии, рентгенологии, сестринскому делу, терапии, травматологии и ортопедии, трансфузиологии, физиотерапии, ф хирургии, эндокринологии,         </t>
    </r>
  </si>
  <si>
    <r>
      <rPr>
        <sz val="12"/>
        <rFont val="Times New Roman"/>
        <family val="1"/>
      </rPr>
      <t>педиатрии, терапии, неврологии, хирургии.</t>
    </r>
    <r>
      <rPr>
        <b/>
        <sz val="12"/>
        <rFont val="Times New Roman"/>
        <family val="1"/>
      </rPr>
      <t xml:space="preserve">
</t>
    </r>
  </si>
  <si>
    <t xml:space="preserve">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психиатрии-наркологии, рентгенологии, физиотерапии, хирургии, стоматологии детской, стоматологии общей практики, стоматологии ортопедической,  фтизиатрии, эндоскопии. 
</t>
  </si>
  <si>
    <t xml:space="preserve"> дерматовенерологии, дезинфектологии,  наркологии, неврологии, онкологии,  оториноларингологии (за исключением кохлеарной имплантации), патологической анатомии, профпатологии, психиатрии, психиатрии-наркологии,  стоматологии, стоматологии общей практики, стоматологии ортопедической, травматологии и ортопедии, урологии, физиотерапии, фтизиатрии, хирургии, эндокринологии, эндоскопии, эпидемиологии,  педиатрии, терапии, акушерству и гинекологии (за исключением использования вспомогательных репродуктивных технологий), психиатрии, психиатрии-наркологии,  стоматологии детской, стоматологии терапевтической, стоматологии хирургической, ультразвуковой диагностике,
</t>
  </si>
  <si>
    <t xml:space="preserve"> эндоскопии, дерматовенерологии, диетологии, акушерству и гинекологии (за исключением использования вспомогательных репродуктивных технологий), неврологии, неонатологии,  патологической анатомии, анестезиологии и реаниматологии, педиатрии, рентгенологии, терапии, травматологии и ортопедии, трансфузиологии,  физиотерапии,  хирургии. </t>
  </si>
  <si>
    <r>
      <rPr>
        <sz val="12"/>
        <rFont val="Times New Roman"/>
        <family val="1"/>
      </rPr>
      <t xml:space="preserve">педиатрии, терапии,акушерству и гинекологии (за исключением использования вспомогательных репродуктивных технологий). </t>
    </r>
    <r>
      <rPr>
        <b/>
        <sz val="12"/>
        <rFont val="Times New Roman"/>
        <family val="1"/>
      </rPr>
      <t xml:space="preserve">
</t>
    </r>
  </si>
  <si>
    <t xml:space="preserve">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неврологии, неонатологии, оториноларингологии (за исключением кохлеарной имплантации), педиатрии, терапии, травматологии и ортопедии, трансфузиологии, физиотерапии, хирургии, эпидемиологии. </t>
  </si>
  <si>
    <r>
      <rPr>
        <sz val="12"/>
        <rFont val="Times New Roman"/>
        <family val="1"/>
      </rPr>
      <t xml:space="preserve"> педиатрии, терапии, акушерству и гинекологии (за исключением использования вспомогательных репродуктивных технологий), неврологии. </t>
    </r>
    <r>
      <rPr>
        <b/>
        <sz val="12"/>
        <rFont val="Times New Roman"/>
        <family val="1"/>
      </rPr>
      <t xml:space="preserve">
</t>
    </r>
  </si>
  <si>
    <r>
      <rPr>
        <sz val="12"/>
        <rFont val="Times New Roman"/>
        <family val="1"/>
      </rPr>
      <t xml:space="preserve">педиатрии, терапии, неврологии, хирургии. </t>
    </r>
    <r>
      <rPr>
        <b/>
        <sz val="12"/>
        <rFont val="Times New Roman"/>
        <family val="1"/>
      </rPr>
      <t xml:space="preserve">
</t>
    </r>
  </si>
  <si>
    <t xml:space="preserve"> терапии, акушерству и гинекологии (за искл. исп-я вспомогательных репродуктивных технологий), неврологии, эндокринологии.</t>
  </si>
  <si>
    <t xml:space="preserve">педиатрии, рентгенологии,  стоматологии, стоматологии ортопедической,  эпидемиологии, терапии,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неврологии, онкологии,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травматологии и ортопедии, хирургической, урологии, физиотерапии, фтизиатрии,  хирургии, эндокринологии,  эндоскопии.  
</t>
  </si>
  <si>
    <t xml:space="preserve"> эндокринологии, эндоскопии, эпидемиологии, дерматовенерологии,  кардиологии, акушерству и гинекологии (за исключением использования вспомогательных репродуктивных технологий), неврологии, неонатологии, оториноларингологии (за исключением кохлеарной имплантации), анестезиологии и реаниматологии, педиатрии, реаниматологии, рентгенологии,  терапии, травматологии и ортопедии, трансфузиологии,  физиотерапии,  хирургии. </t>
  </si>
  <si>
    <t>педиатрии,  терапии;</t>
  </si>
  <si>
    <t xml:space="preserve">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диетологии, кардиологии,  неврологии, офтальмологии, паразитологии, патологической анатомии, пластической хирургии, пульмонологии, ревматологии, рентгенологии, рефлексотерапии,  терапии, травматологии и ортопедии, трансфузиологии, физиотерапии, хирургии, эндокринологии, эндоскопии, офтальмологии, ревматологии, травмотологии и ортопедии, хирургии (абдоминальной), челюстно-лицевой хирургии</t>
  </si>
  <si>
    <t>акушерству и гинекологии (за исключением использования вспомогательных репродуктивных технологий),кардиологии,  неврологии, неонатологии,  паразитологии, патологической анатомии, педиатрии,  терапии, травматологии и ортопедии, трансфузиологии,  хирургии. эндокринологии, эндоскопии</t>
  </si>
  <si>
    <r>
      <rPr>
        <sz val="12"/>
        <rFont val="Times New Roman"/>
        <family val="1"/>
      </rPr>
      <t xml:space="preserve"> терапии, неврологии. </t>
    </r>
    <r>
      <rPr>
        <b/>
        <sz val="12"/>
        <rFont val="Times New Roman"/>
        <family val="1"/>
      </rPr>
      <t xml:space="preserve">
</t>
    </r>
  </si>
  <si>
    <t xml:space="preserve"> педиатрии,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рентгенологии, стоматологии общей практики, хирургии, эндокринологии. 
</t>
  </si>
  <si>
    <t xml:space="preserve"> терапии;</t>
  </si>
  <si>
    <t xml:space="preserve"> бактериологии</t>
  </si>
  <si>
    <t xml:space="preserve">терапии; </t>
  </si>
  <si>
    <t xml:space="preserve">стоматологии, стоматологии общей практики, стоматологии ортопедической,стоматологии терапевтической, стоматологии хирургической. </t>
  </si>
  <si>
    <t xml:space="preserve"> офтальмологии, хирургии</t>
  </si>
  <si>
    <t>стоматологии терапевтической.</t>
  </si>
  <si>
    <t xml:space="preserve">акушерству и гинекологии. </t>
  </si>
  <si>
    <t xml:space="preserve"> диетологии, кардиологии, неврологии, организации здравоохранения и общественному здоровью, организации сестринского дела, психотерапии, рефлексотерапии, сестринскому делу, терапии,физиотерапии, </t>
  </si>
  <si>
    <t xml:space="preserve"> акушерству и гинекологии (за исключением использования вспомогательных репродуктивных технологий), кардиологии, к хирургии.</t>
  </si>
  <si>
    <t xml:space="preserve">бактериологии,  паразитологии.
</t>
  </si>
  <si>
    <t xml:space="preserve">акушерству и гинекологии (за исключением использования вспомогательных репродуктивных технологий),  пластической хирургии, травматологии и ортопедии, урологии, хирургии, хирургии (абдоминальной). </t>
  </si>
  <si>
    <t xml:space="preserve"> стоматологии ортопедической, стоматологии терапевтической
</t>
  </si>
  <si>
    <t xml:space="preserve"> стоматологии,  эпидемиологии,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психиатрии, психиатрии-наркологии, психотерапии,  стоматологии ортопедической, стоматологии общей практики, стоматологии терапевтической, стоматологии хирургической,  физиотерапии, хирургии, эндоскопии. 
</t>
  </si>
  <si>
    <t>акушерству и гинекологии (за исключением использования вспомогательных репродуктивных технологий), бактериологии, гастроэнтерологии, дерматовенерологии, кардиологии,  неврологии, нейрохирургии, операционному делу,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урологии, физиотерапии,  фтизиатрии, хирургии, хирургии (абдоминальной), хирургии (комбустиологии), челюстно-лицевой хирургии, хирургии (абдоминальной), эндокринологии, эндоскопии, эпидемиологии,</t>
  </si>
  <si>
    <t>терапии;</t>
  </si>
  <si>
    <t>неврологии.</t>
  </si>
  <si>
    <t xml:space="preserve"> эндоскопии.</t>
  </si>
  <si>
    <t xml:space="preserve"> нефрологии</t>
  </si>
  <si>
    <t xml:space="preserve"> неврологии, педиатрии, рентгенологии, терапии, трансфузиологии,  физиотерапии, хирургии.</t>
  </si>
  <si>
    <t xml:space="preserve">эпидемиологии; терапии,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медицинской реабилитации, неврологии, нейрохирургии, нефрологии, оториноларингологии (за исключением кохлеарной имплантации), офтальмологии,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ортопедии,урологии,  хирургии, эпидемиологии, эндокринологии, эндоскопии
</t>
  </si>
  <si>
    <t xml:space="preserve"> анестезиологии и реаниматологии, терапии, нефрологии, анестезиологии и реаниматологии, сердечно-сосудистой хирургии; 
</t>
  </si>
  <si>
    <t xml:space="preserve"> нефрологии, анестезиологии и реаниматологии</t>
  </si>
  <si>
    <t xml:space="preserve">Дети                                                                                                                                                                                                                                                           </t>
  </si>
  <si>
    <t>ГАУЗ "РКВД"</t>
  </si>
  <si>
    <t xml:space="preserve"> ГАУЗ «ГПЦ г. У-У»</t>
  </si>
  <si>
    <t xml:space="preserve"> ГБУЗ «ГП №3»</t>
  </si>
  <si>
    <t>ГБУЗ «Закаменская ЦРБ»</t>
  </si>
  <si>
    <t>ООО «Дентапроф»</t>
  </si>
  <si>
    <t>ООО «Центр амбулаторной хирургии «Де-Нова»</t>
  </si>
  <si>
    <t>ФГКУ "437 ВГ" МИНОБОРОНЫ РОССИИ</t>
  </si>
  <si>
    <t xml:space="preserve"> ГАУЗ "РКБ им.Н.А.Семашко"</t>
  </si>
  <si>
    <t xml:space="preserve"> ГАУЗ «РПЦ МЗ РБ"</t>
  </si>
  <si>
    <t xml:space="preserve"> АУЗ «РСП»</t>
  </si>
  <si>
    <t>ГБУЗ «Городская больница №4»</t>
  </si>
  <si>
    <t xml:space="preserve"> ГАУЗ «ГП №6»</t>
  </si>
  <si>
    <t>ГБУЗ «Тарбагатайская ЦРБ»</t>
  </si>
  <si>
    <t>ГБУЗ «Окинская ЦРБ»</t>
  </si>
  <si>
    <t>ГБУЗ «Муйская ЦРБ»</t>
  </si>
  <si>
    <t>ГАУЗ «Иволгинская ЦРБ»</t>
  </si>
  <si>
    <t>ГБУЗ «Еравнинская ЦРБ»</t>
  </si>
  <si>
    <t>ГБУЗ «Баунтовская ЦРБ»</t>
  </si>
  <si>
    <t xml:space="preserve"> ГАУЗ «СП №2»</t>
  </si>
  <si>
    <t xml:space="preserve"> ГАУЗ «СП №1»</t>
  </si>
  <si>
    <t>ООО "МРТ-РИТМ"</t>
  </si>
  <si>
    <t>ООО «ФРЕЗЕНИУС НЕФРОКЕА"</t>
  </si>
  <si>
    <t>ООО «ЗДОРОВЬЕ»</t>
  </si>
  <si>
    <t>ООО "Формула здоровья"</t>
  </si>
  <si>
    <t>ООО "ОНИКС"</t>
  </si>
  <si>
    <t xml:space="preserve"> ООО "Нефро Диал"</t>
  </si>
  <si>
    <t>ГБУЗ «РКПТД» им.Г.Д. Дугаровой</t>
  </si>
  <si>
    <t>Мунконов Дамнин Викторович,           Тел./факс                   (30147) 41-4-41,                     tuncrb@yandex.ru</t>
  </si>
  <si>
    <t>Колодина Марина Николаевна,                     тел./факс                (30142) 94744,                                             poliklinikanaushki@mail.ru</t>
  </si>
  <si>
    <t>гистология</t>
  </si>
  <si>
    <t>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гистологии, детской хирургии, дерматовенерологии, диетологии, инфекционным болезням, кардиологии, клинической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</si>
  <si>
    <t xml:space="preserve">Государственное автономное учреждение здравоохранения </t>
  </si>
  <si>
    <t xml:space="preserve">Государственное бюджетное учреждение здравоохранения </t>
  </si>
  <si>
    <t>Государственное автономное  учреждение здравоохранения</t>
  </si>
  <si>
    <t>ГБУЗ «ДРКБ» МЗ РБ</t>
  </si>
  <si>
    <t xml:space="preserve"> ГБУЗ БРКОД</t>
  </si>
  <si>
    <t>АУ РБ «РКГВВ»</t>
  </si>
  <si>
    <t>ГБУЗ «ГБ № 5»</t>
  </si>
  <si>
    <t xml:space="preserve"> ГАУЗ "РК БСМП им. В.В. Ангапова"</t>
  </si>
  <si>
    <t>ГБУЗ «РКИБ»</t>
  </si>
  <si>
    <t>ГБУЗ «ГП №1»</t>
  </si>
  <si>
    <t>ГАУЗ «ГП №2»</t>
  </si>
  <si>
    <t>ГАУЗ «ДСП»</t>
  </si>
  <si>
    <t>ГБУЗ «Баргузинская ЦРБ»</t>
  </si>
  <si>
    <t>ГБУЗ "Бичурская ЦРБ"</t>
  </si>
  <si>
    <t>ГАУЗ "Гусиноозерская ЦРБ"</t>
  </si>
  <si>
    <t>ГАУЗ «Заиграевская ЦРБ»</t>
  </si>
  <si>
    <t>ГБУЗ «Кабанская ЦРБ»</t>
  </si>
  <si>
    <t>ГАУЗ «Кижингинская ЦРБ»</t>
  </si>
  <si>
    <t>ГБУЗ «Курумканская ЦРБ»</t>
  </si>
  <si>
    <t>ГБУЗ «Кяхтинская ЦРБ»</t>
  </si>
  <si>
    <t>ГБУЗ «Мухоршибирская ЦРБ»</t>
  </si>
  <si>
    <t xml:space="preserve"> ГБУЗ «Нижнеангарская ЦРБ»</t>
  </si>
  <si>
    <t>ГБУЗ "Петропавловская ЦРБ"</t>
  </si>
  <si>
    <t>ГБУЗ «Прибайкальская ЦРБ»</t>
  </si>
  <si>
    <t>ГБУЗ «Тункинская ЦРБ»</t>
  </si>
  <si>
    <t>ГБУЗ «Хоринская центральная районная больница»</t>
  </si>
  <si>
    <t>ООО «МастерДент»</t>
  </si>
  <si>
    <t>ООО «Здоровье плюс»</t>
  </si>
  <si>
    <t>ГАУЗ "РКЛРЦ "Центр Восточной медицины"</t>
  </si>
  <si>
    <t xml:space="preserve"> ГБУЗ "ССМП"</t>
  </si>
  <si>
    <t>ООО "ВИТА-Мед"</t>
  </si>
  <si>
    <t>ООО "ЮВАДЕНТ"</t>
  </si>
  <si>
    <t xml:space="preserve"> ООО "КДЦ "РИТМ"</t>
  </si>
  <si>
    <t xml:space="preserve"> ООО "Ультрамед"</t>
  </si>
  <si>
    <t>ООО "ЛДЦ МИБС-Улан-Удэ"</t>
  </si>
  <si>
    <t>Буянтуева Эржена Баторовна,                                               тел. (3012) 46-74-05,          факс (3012) 41-66-67 rspbur@mail.ru</t>
  </si>
  <si>
    <t xml:space="preserve">Автономное учреждение здравоохранения </t>
  </si>
  <si>
    <r>
      <rPr>
        <b/>
        <sz val="12"/>
        <rFont val="Times New Roman"/>
        <family val="1"/>
      </rPr>
      <t>Первичная доврачебная</t>
    </r>
    <r>
      <rPr>
        <sz val="12"/>
        <rFont val="Times New Roman"/>
        <family val="1"/>
      </rPr>
      <t xml:space="preserve"> медико-санитарная помощь по: операционному делу;                                          </t>
    </r>
    <r>
      <rPr>
        <b/>
        <sz val="12"/>
        <rFont val="Times New Roman"/>
        <family val="1"/>
      </rPr>
      <t>первичная специализированная</t>
    </r>
    <r>
      <rPr>
        <sz val="12"/>
        <rFont val="Times New Roman"/>
        <family val="1"/>
      </rPr>
      <t xml:space="preserve"> по: офтальмологии, хирургии</t>
    </r>
  </si>
  <si>
    <t xml:space="preserve">Смирнов Алексей Алексеевич, тел./факс 8(495) 280-06-65                 Nephrocare.russia@fmc-ag.com                                                        </t>
  </si>
  <si>
    <t>032075</t>
  </si>
  <si>
    <t>Общество с ограниченной ответственностью "Медицинский центр "Сонар - ООО МЦ "Сонар"</t>
  </si>
  <si>
    <t>Юмтарова Зинаида Александровна,             тел./факс                                       8 (3012) 20-42-19 , 89244585738                       sonar03@mail.ru</t>
  </si>
  <si>
    <t xml:space="preserve">Янгутова Маргарита Михайловна,                   тел., 62-07-16                 факс (3012) 379-515                                          YangutovaM@yandex.ru  </t>
  </si>
  <si>
    <t>032126</t>
  </si>
  <si>
    <t>Общество с ограниченной ответственностью "НикМед</t>
  </si>
  <si>
    <t>Гусевский Константин Павлович,                  тел./факс                                   8 (3012) 33-33-24                                      ooonikmed@yandex.ru, mrt-03@inbox.ru</t>
  </si>
  <si>
    <t>Государственное бюджетное учреждение здравоохранения «Бурятский республиканский клинический онкологический диспансер  -                                                                                               ГБУЗ "БРКОД"</t>
  </si>
  <si>
    <t>032143</t>
  </si>
  <si>
    <t>Общество с ограниченной ответственностью "Тамир"  -                                                  ООО "Тамир"</t>
  </si>
  <si>
    <t>Губарь Евгений Анатольевич,                          тел.                             (9021) 649173,              gea-user@mail.ru</t>
  </si>
  <si>
    <t>Лицензия №ЛО-03-01-002377 от 15.03.2017                      бессрочно</t>
  </si>
  <si>
    <t>Санданов Тумэн Михайлович,              Тел./факс                         (30130) 47-4-21,    nizneangarskcrb@mail.ru</t>
  </si>
  <si>
    <r>
      <t xml:space="preserve">первичная специализированная по : </t>
    </r>
    <r>
      <rPr>
        <sz val="12"/>
        <rFont val="Times New Roman"/>
        <family val="1"/>
      </rPr>
      <t xml:space="preserve">анестезиологии и реаниматологии, стоматологии хирургической, </t>
    </r>
  </si>
  <si>
    <t>ООО "НикМед"</t>
  </si>
  <si>
    <t>ООО "Тамир"</t>
  </si>
  <si>
    <t>Батуев Михаил Валерьевич                         Тел. (30138) 41-200,                      факс (30138) 43-2-24,         kabanskcrb@rambler.ru</t>
  </si>
  <si>
    <t>Мацкевич Александр Томович,               Тел./факс                      (30146) 56-2-89,          tarbagcrb@yandex.ru</t>
  </si>
  <si>
    <t>ООО "Сонар"</t>
  </si>
  <si>
    <t>032146</t>
  </si>
  <si>
    <t>Общество с ограниченной ответственностью "Диалайф" - ООО "Диалайф"</t>
  </si>
  <si>
    <t xml:space="preserve"> Гончикдоржиева Цырен-Ханда Бадмадоржиевна                  Тел./факс                       (30135) 21-2-11,                 crberavna@rambler.ru</t>
  </si>
  <si>
    <t>032147</t>
  </si>
  <si>
    <t xml:space="preserve">Государственное бюджетное учреждение здравоохранения «Республиканское патологоанатомическое бюро Министерства здравоохранения  Республики Бурятия"                   -                        ГБУЗ «РПАБ» </t>
  </si>
  <si>
    <t>ГБУЗ "РПАБ"</t>
  </si>
  <si>
    <t xml:space="preserve">
</t>
  </si>
  <si>
    <t>Дашибальжирова Ирина Владимировна,                        тел. (3012) 297-634, 89833361102                     nefrodial_gen@mail.ru</t>
  </si>
  <si>
    <t>Борхонова Ирина Витальевна, тел. 8(3012)43-79-73, guz-rpab@yandex.ru</t>
  </si>
  <si>
    <t>Альхеева Туяна Николаевна,                                тел. (3012) 45-05-27                                       riveruda@yandex.ru</t>
  </si>
  <si>
    <t>Шишова Лариса Эдуардовна,                   тел. 89085929297, факс (3012) 43-73-82    hospital@rkgvv.ru</t>
  </si>
  <si>
    <t xml:space="preserve">Лицензия №ЛО-03-01-002536 от 01.12.2017 г.                  бессрочно                           </t>
  </si>
  <si>
    <t xml:space="preserve">Лицензия №ЛО-03-01-002178 от 20.05.2016 г.                    бессрочно        </t>
  </si>
  <si>
    <t xml:space="preserve">Лицензия №ЛО-03-01-002665 от 17.05.2018                        бессрочно                              </t>
  </si>
  <si>
    <t xml:space="preserve">Лицензия №ЛО-03-01-001700 от 29.12.2014                          бессрочно        </t>
  </si>
  <si>
    <t>Лицензия №ЛО-03-01-001736 от 06.04.2015                      бессрочно</t>
  </si>
  <si>
    <t xml:space="preserve"> Лицензия №ЛО-03-01-002467от 19.07.2017 г                  бессрочно                                               </t>
  </si>
  <si>
    <t>Лицензия №ЛО-03-01-002200 от 29.06.2016                     бессрочно</t>
  </si>
  <si>
    <t>670000, Республика Бурятия, г. Улан-Удэ, ул. Советская, д.32, корп.Б</t>
  </si>
  <si>
    <t xml:space="preserve">Дымбрылова Татьяна Гончиковна,                          тел.89021697676        факс (3012) 69-76-76                                                 Zub697676@mail.ru                          </t>
  </si>
  <si>
    <t>Лицензия №ЛО-03-01-001365 от 23.01.2014                     бессрочно</t>
  </si>
  <si>
    <r>
      <t>Первичная врачебная</t>
    </r>
    <r>
      <rPr>
        <sz val="12"/>
        <rFont val="Times New Roman"/>
        <family val="1"/>
      </rPr>
      <t xml:space="preserve"> медико-санитарная помощь в условиях дневного стационара по: терапии, общей врачебной практике (семейной медицине),
</t>
    </r>
    <r>
      <rPr>
        <b/>
        <sz val="12"/>
        <rFont val="Times New Roman"/>
        <family val="1"/>
      </rPr>
      <t>Первичная специализированна</t>
    </r>
    <r>
      <rPr>
        <sz val="12"/>
        <rFont val="Times New Roman"/>
        <family val="1"/>
      </rPr>
      <t xml:space="preserve">я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t>
    </r>
  </si>
  <si>
    <t>032148</t>
  </si>
  <si>
    <t>Общество с ограниченной ответственностью "Семейный доктор" - ООО "Семейный доктор"</t>
  </si>
  <si>
    <t>670013,                               Республика Бурятия, г.Улан-Удэ, ул. Ключевская, 76 А, блок №3, помещение XXXIII:1-19, 1 этаж</t>
  </si>
  <si>
    <t>Даржаев Зорикто Юрьевич, тел. 8 9025-651189, darzhaev71@mail.ru</t>
  </si>
  <si>
    <t>Лицензия № ЛО-03-01-002635 от 24.04.2018,                    бессрочно</t>
  </si>
  <si>
    <r>
      <t xml:space="preserve">Первичная  врачебная </t>
    </r>
    <r>
      <rPr>
        <sz val="12"/>
        <rFont val="Times New Roman"/>
        <family val="1"/>
      </rPr>
      <t xml:space="preserve"> медико-санитарная помощь  по: педиатрии, терапии;</t>
    </r>
  </si>
  <si>
    <t>032149</t>
  </si>
  <si>
    <t>Общество с ограниченной ответственностью "М-ЛАЙН" - ООО "М-ЛАЙН"</t>
  </si>
  <si>
    <t>Лицензия № ЛО-77-01-016033 от 14.05.2018,                    бессрочно</t>
  </si>
  <si>
    <t>ООО "Семейный доктор"</t>
  </si>
  <si>
    <t>ООО "М-ЛАЙН"</t>
  </si>
  <si>
    <t>Плеханов Александр Николаевич,                 Тел./факс                               8 (3012) 46-12-77,                             OKBUU@narod.ru</t>
  </si>
  <si>
    <t xml:space="preserve">Лицензия №ЛО-03-01-002443 от 21.06.2017                                бессрочно           </t>
  </si>
  <si>
    <r>
      <t>Первичная доврачебная</t>
    </r>
    <r>
      <rPr>
        <sz val="12"/>
        <rFont val="Times New Roman"/>
        <family val="1"/>
      </rPr>
      <t xml:space="preserve"> медико-санитарная помощь в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 xml:space="preserve">медико-санитарная помощь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 </t>
    </r>
    <r>
      <rPr>
        <b/>
        <sz val="12"/>
        <rFont val="Times New Roman"/>
        <family val="1"/>
      </rPr>
      <t xml:space="preserve">
</t>
    </r>
  </si>
  <si>
    <r>
      <rPr>
        <b/>
        <sz val="12"/>
        <rFont val="Times New Roman"/>
        <family val="1"/>
      </rPr>
      <t xml:space="preserve">первичная специализированная </t>
    </r>
    <r>
      <rPr>
        <sz val="12"/>
        <rFont val="Times New Roman"/>
        <family val="1"/>
      </rPr>
      <t>по:акушерству и гинекологии (за исключением использования репродуктивных технологий), акушерству и гинекологии (искусственному прерыванию беременности), кардиологии, мануальной терапии, урологии, функциональной диагностике</t>
    </r>
  </si>
  <si>
    <t>Лицензия №ЛО-03-01-001436 от 07.03.2014                        бессрочно</t>
  </si>
  <si>
    <r>
      <t xml:space="preserve"> </t>
    </r>
    <r>
      <rPr>
        <b/>
        <sz val="12"/>
        <rFont val="Times New Roman"/>
        <family val="1"/>
      </rPr>
      <t>Первичная врачебная</t>
    </r>
    <r>
      <rPr>
        <sz val="12"/>
        <rFont val="Times New Roman"/>
        <family val="1"/>
      </rPr>
      <t xml:space="preserve"> медико-санитарная помощь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мед. помощь по: детской хирургии, акушерству и гинекологии (за искл. использования вспомогательных репродуктивных технологий),акушерству и гинекологии (искусственному прерыванию беременности), неврологии, медицинской реабилитации, онкологии, оторингологии (за иск. кохлеарной имплантации), офтальмологии, травмотологии и ортопедии, хирургии, эндокринологии.</t>
    </r>
  </si>
  <si>
    <r>
      <rPr>
        <sz val="12"/>
        <rFont val="Times New Roman"/>
        <family val="1"/>
      </rPr>
      <t xml:space="preserve"> </t>
    </r>
    <r>
      <rPr>
        <b/>
        <sz val="12"/>
        <rFont val="Times New Roman"/>
        <family val="1"/>
      </rPr>
      <t>Специализированная</t>
    </r>
    <r>
      <rPr>
        <sz val="12"/>
        <rFont val="Times New Roman"/>
        <family val="1"/>
      </rPr>
      <t xml:space="preserve"> мед. помощь по: акушерсткому делу, акушерству и гинекологии(за искл.использования вспомогательных репродуктивных технологий),  акушерству и гинекологии (искусственному прерыванию беременности),анестезиологиии и реаниматологии,  диетологии, кардиологии, неврологии, медицинскому массажу, неврологии операционному делу, организации сестринского дела, педиатрии, сестринскому делу, сестринскому делу в педиатрии,  терапии, трансфузиологии, травмотологии и ортопедии, ультразвуковой диагностике, хирургии, физиотерапии.</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</si>
  <si>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диетологии, инфекционным болезням,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трансфузиологии, хирургии.</t>
    </r>
  </si>
  <si>
    <r>
      <t xml:space="preserve">Первичная врачебная </t>
    </r>
    <r>
      <rPr>
        <sz val="12"/>
        <rFont val="Times New Roman"/>
        <family val="1"/>
      </rPr>
      <t xml:space="preserve">медико-санитарная помощь по: общей врачебной практике (семейной медицине),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акушерсству и гинекологии (искусственному прерыванию беременности), анестезиологии и реаниматологии, хирургии. </t>
    </r>
    <r>
      <rPr>
        <b/>
        <sz val="12"/>
        <rFont val="Times New Roman"/>
        <family val="1"/>
      </rPr>
      <t xml:space="preserve">
</t>
    </r>
  </si>
  <si>
    <r>
      <t>первичная доврачебная</t>
    </r>
    <r>
      <rPr>
        <sz val="12"/>
        <rFont val="Times New Roman"/>
        <family val="1"/>
      </rPr>
      <t xml:space="preserve"> медико-санитарной помощи  по: акушерскому делу, лабораторной диагностике, лечебному делу, медицинской статистике, неотложной медицинской помощи, организации сестринского дела, рентгенологии, сестринскому делу, сестринскому делу в педиатрии, функциональной диагностике, эпидемиологии, вакцинации (проведению профилактических прививок), лабораторному делу; общей практике, физиотерапии, лечебной физкультуре, медицинскому массажу, 
</t>
    </r>
    <r>
      <rPr>
        <b/>
        <sz val="12"/>
        <rFont val="Times New Roman"/>
        <family val="1"/>
      </rPr>
      <t>первичная врачебная</t>
    </r>
    <r>
      <rPr>
        <sz val="12"/>
        <rFont val="Times New Roman"/>
        <family val="1"/>
      </rPr>
      <t xml:space="preserve"> медико-санитарной помощи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медико-санитарной помощи  по: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детской эндокринологии, диабетологии, инфекционным болезням, кардиологии, клинической лабораторной диагностике, клинической фармакологии, лечебной физкультуре и спортивной медицине, медицинской статистике, неврологии, аллергологии и иммунологии,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ревматологии, рентгенологии, травматологии и ортопедии, ультразвуковой диагностике, управлению сестринской деятельностью, урологии,физиотерапии, функциональной диагностике, хирургии, эндокринологии, эндоскопии, эпидемиологии, гастроэнтерологии. 
</t>
    </r>
  </si>
  <si>
    <r>
      <t>первичная специализированная</t>
    </r>
    <r>
      <rPr>
        <sz val="12"/>
        <rFont val="Times New Roman"/>
        <family val="1"/>
      </rPr>
      <t xml:space="preserve"> медико-санитарной помощи  по: акушерству и гинекологии (за исключением использования вспомогательных репродуктивных технологий и искусственного прерывания беременности), кардиологии, неврологии, ультразвуковой диагностике, хирургии, эндокринологии, 
</t>
    </r>
    <r>
      <rPr>
        <b/>
        <sz val="12"/>
        <rFont val="Times New Roman"/>
        <family val="1"/>
      </rPr>
      <t>первичная врачебная</t>
    </r>
    <r>
      <rPr>
        <sz val="12"/>
        <rFont val="Times New Roman"/>
        <family val="1"/>
      </rPr>
      <t xml:space="preserve"> медико-санитарной помощи  по: общей врачебной практике (семейной медицине), педиатрии, терапии.</t>
    </r>
    <r>
      <rPr>
        <b/>
        <sz val="12"/>
        <rFont val="Times New Roman"/>
        <family val="1"/>
      </rPr>
      <t xml:space="preserve">
</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</si>
  <si>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практики,травмотологии и ортопедии, ультразвуковой диагностике, функциональной диагностике, фтизиатрии, хирургии, эндокринологии, эндоскопии. 
</t>
    </r>
  </si>
  <si>
    <r>
      <t xml:space="preserve">Первичная врачебная </t>
    </r>
    <r>
      <rPr>
        <sz val="12"/>
        <rFont val="Times New Roman"/>
        <family val="1"/>
      </rPr>
      <t>медико-санитарная помощь в условиях дневного стационара по: общей врачебной практике (семейной медицине), терапии;</t>
    </r>
    <r>
      <rPr>
        <b/>
        <sz val="12"/>
        <rFont val="Times New Roman"/>
        <family val="1"/>
      </rPr>
      <t xml:space="preserve">
первичная специализированная медико-санитарная помощь по: </t>
    </r>
    <r>
      <rPr>
        <sz val="12"/>
        <rFont val="Times New Roman"/>
        <family val="1"/>
      </rPr>
      <t>неврологии</t>
    </r>
    <r>
      <rPr>
        <b/>
        <sz val="12"/>
        <rFont val="Times New Roman"/>
        <family val="1"/>
      </rPr>
      <t xml:space="preserve">
</t>
    </r>
  </si>
  <si>
    <t xml:space="preserve"> Лицензия №ЛО-03-01-002137 от 08.04.2016                     бессрочно                           </t>
  </si>
  <si>
    <t>Аюшиев  Салтан Дашиевич,                   Тел. (3012) 37-16-54,                      факс (3012) 37-71-51               stom2yy@mail.ru</t>
  </si>
  <si>
    <t xml:space="preserve">Лицензия №ЛО-03-01-002590 от 19.02.2018                     бессрочно                          </t>
  </si>
  <si>
    <t>032096</t>
  </si>
  <si>
    <t>ООО "Дентавита"</t>
  </si>
  <si>
    <t>Общество с ограниченной ответственностью "Дентавита" -      ООО "Дентавита"</t>
  </si>
  <si>
    <t>Битхаева Вера Владиславовна, тел.89025634495,    v0202@yandex.ru</t>
  </si>
  <si>
    <t xml:space="preserve">Лицензия № ЛО-03-01-001879 от 29.07.2015                     бессрочно                                       </t>
  </si>
  <si>
    <t>Баранзаев Баяр Бадмадоржиевич, тел. 8(924)6533175, dc.dialife@gmail.com</t>
  </si>
  <si>
    <r>
      <rPr>
        <b/>
        <sz val="12"/>
        <rFont val="Times New Roman"/>
        <family val="1"/>
      </rPr>
      <t>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бактериологии, гастроэнтерологии, инфекционным болезням, дерматовенерологии, кардиологии, клинической лабораторной диагностике, лабораторной диагностике, лечебной физкультуре и спортивной медицине, медицинской статистике, неврологии, нейрохирургии, общей практике,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психиатрии, пульмонологии, рентгенологии, сестринскому делу, стоматологии терапевтической, стоматологии хирургической, терапии, травматологии и ортопедии, трансфузиологии, ультразвуковой диагностике, урологии, физиотерапии, функциональной диагностике, фтизиатрии, хирургии, хирургии (абдоминальной), хирургии (комбустиологии), челюстно-лицевой хирургии,  эндокринологии, эндоскопии, эпидемиологии,</t>
    </r>
  </si>
  <si>
    <t xml:space="preserve">Лицензия №ЛО-03-01-002259 от 06.10.2016 г.                          бессрочно                                 </t>
  </si>
  <si>
    <t>032052</t>
  </si>
  <si>
    <t>Федеральное казенное учреждение здравоохранения «Медико-санитарная часть Министерства внутренних дел Российской Федерации по Республике Бурятия»-                                                                               ФКУЗ "МСЧ МВД России по Республике Бурятия"</t>
  </si>
  <si>
    <t>Федеральное государственнное казенное учреждение</t>
  </si>
  <si>
    <t>Аюшеева Лариса Геннадьевна,               Тел. 8 (3012) 41-58-56                              Факс 8 (3012) 41-58-48 mschmvdbur@mail.ru</t>
  </si>
  <si>
    <t>ФКУЗ " МСЧ МВД России по Республике Бурятия"</t>
  </si>
  <si>
    <r>
      <t>Первичная  врачебная</t>
    </r>
    <r>
      <rPr>
        <sz val="12"/>
        <rFont val="Times New Roman"/>
        <family val="1"/>
      </rPr>
      <t xml:space="preserve"> медико-санитарная помощь  по: неотложной медицинской помощи,  общей врачебной практике (семейной медицине), терапии;
</t>
    </r>
    <r>
      <rPr>
        <b/>
        <sz val="12"/>
        <rFont val="Times New Roman"/>
        <family val="1"/>
      </rPr>
      <t>Первичной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неврологии, эндокринологии.</t>
    </r>
    <r>
      <rPr>
        <b/>
        <sz val="12"/>
        <rFont val="Times New Roman"/>
        <family val="1"/>
      </rPr>
      <t xml:space="preserve">
</t>
    </r>
  </si>
  <si>
    <t xml:space="preserve"> Лицензия №ЛО-03-01-002404 от 26.04.2017 г.                 Бессрочно</t>
  </si>
  <si>
    <t>032150</t>
  </si>
  <si>
    <t>ООО "ЮНИЛАБ - Иркутск"</t>
  </si>
  <si>
    <t>Общество с ограниченной ответственностью "ЮНИЛАБ-Иркутск" - ООО "ЮНИЛАБ-Иркутск"</t>
  </si>
  <si>
    <t>Генеральный директорТройнич Юлия Александровна,       директор Тяренкова Светлана Викторовна        тел.8-3952-485835,  факс8-3952-783800  288688@unilab.su</t>
  </si>
  <si>
    <r>
      <t xml:space="preserve">специализированная медицинская помощь  в </t>
    </r>
    <r>
      <rPr>
        <sz val="12"/>
        <rFont val="Times New Roman"/>
        <family val="1"/>
      </rPr>
      <t xml:space="preserve">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диетологии, инфекционным болезням, клинической лабораторной диагностике, лабораторной диагностике, неонатологии, операционному делу, организации здравоохранения и общественному здоровью, организации сестринского дела, патологической анатомии,  рентгенологии, сестринскому делу,сестринскому делу в педиатрии,  педиатрии, терапии, трансфузиологии, физиотерапии, хирургии. </t>
    </r>
  </si>
  <si>
    <r>
      <t>Первичная врачебная</t>
    </r>
    <r>
      <rPr>
        <sz val="12"/>
        <rFont val="Times New Roman"/>
        <family val="1"/>
      </rPr>
      <t xml:space="preserve"> медико-санитарная помощь в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(за исключением использования вспомогательных репродуктивных технологий и искусственному прерыванию беременности), акушерству и гинекологии (искусственному прерыванию беременности )</t>
    </r>
    <r>
      <rPr>
        <b/>
        <sz val="12"/>
        <rFont val="Times New Roman"/>
        <family val="1"/>
      </rPr>
      <t xml:space="preserve">
</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</si>
  <si>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медико-санитарная помощь в условиях дневного стационара по: неврологии, эпидемиологии, хирургии.</t>
    </r>
    <r>
      <rPr>
        <b/>
        <sz val="12"/>
        <rFont val="Times New Roman"/>
        <family val="1"/>
      </rPr>
      <t xml:space="preserve">
</t>
    </r>
  </si>
  <si>
    <t>Лицензия №ЛО-03-01-001645 от 15.10.2014                       бессрочно</t>
  </si>
  <si>
    <t>Коренев Виктор Владимирович,                                        Тел./факс         8(30136)41-9-32                8(30136) 4-14-19                             Zcrb74@mail.ru</t>
  </si>
  <si>
    <t>Аюшин Игорь Климентьевич,            Тел./факс                   (3012) 44-08-85                                                     gorpol6@mail.ru</t>
  </si>
  <si>
    <t>Зангеева Леанора Александровна,                          тел. (3012) 22-03-12,        факс (3012) 21-58-44 kdc_ritm@mail.ru</t>
  </si>
  <si>
    <t>Зангеева Леанора Александровна,                          тел. (3012) 21-58-44,        факс (3012) 21-01-33 kdc_ritm@mail.ru</t>
  </si>
  <si>
    <t>Эрдынеева Татьяна Дашабыловна,                           Тел.: (30143) 22-3-44,                           Факс: (30143) 21-8-00, muhorcrb@mail.ru</t>
  </si>
  <si>
    <t>Бальжинов Баир Георгиевич,                                    Тел. 8(30145) 44-2-86 факс 8(30145) 42-9-45 gocrb@rambler.ru                                        gusincrb@yandex.ru</t>
  </si>
  <si>
    <t>Очиров Сергей Николаевич,                  Тел.(30142) 91-4-04                                  Факс (30142) 91-5-01   kyahtacrb1@inbox.ru                    kyahtacrb@inbox.ru</t>
  </si>
  <si>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лабораторной диагностике, медицинской статистике,  организации сестринского дела, сестринскому делу, функциональной диагностике.</t>
    </r>
    <r>
      <rPr>
        <b/>
        <sz val="12"/>
        <rFont val="Times New Roman"/>
        <family val="1"/>
      </rPr>
      <t xml:space="preserve"> Первичная специализированная</t>
    </r>
    <r>
      <rPr>
        <sz val="12"/>
        <rFont val="Times New Roman"/>
        <family val="1"/>
      </rPr>
      <t xml:space="preserve"> медико-санитарная помощь:  дерматовенерологии, клинической лабораторной диагностике, клинической микологии,  косметологии,лабораторной микологии, медицинской статистике,  организации здравоохранения и общественному здоровью.</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</si>
  <si>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инфекционным болезням, клинической лабораторной диагностике,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хирургии, эндокринологии.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</si>
  <si>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Специализированная медицинская помощь</t>
    </r>
    <r>
      <rPr>
        <sz val="12"/>
        <rFont val="Times New Roman"/>
        <family val="1"/>
      </rPr>
      <t>: акушерству и гинекологии (искусственному прерыванию беременности)</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</si>
  <si>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</si>
  <si>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t xml:space="preserve"> дезинфектологии,  стоматологии,  стоматологии ортопедической, стоматологии профилактической,  физиотерапии, педиатрии, терапии, дерматовенерологии,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неврологии, онкологии,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детской, стоматологии ортопедической, стоматологии терапевтической, стоматологии хирургической, урологии, физиотерапии, фтизиатрии, хирургии, эндокринологии, эндоскопии, эпидемиологии. 
</t>
  </si>
  <si>
    <t>Цыбенов Бато Николаевич,           Тел/факс                       (30133) 41224,   bichurskaya_bolnica@mail.ru</t>
  </si>
  <si>
    <t>Шагдурова Инесса Александровна,                  тел./факс                            (3012) 43-72-40                                                brkod@mail.ru</t>
  </si>
  <si>
    <r>
      <rPr>
        <b/>
        <sz val="12"/>
        <rFont val="Times New Roman"/>
        <family val="1"/>
      </rPr>
      <t xml:space="preserve">Скорая медицинская помощь </t>
    </r>
    <r>
      <rPr>
        <sz val="12"/>
        <rFont val="Times New Roman"/>
        <family val="1"/>
      </rPr>
      <t>по: скорой медицинской помощи</t>
    </r>
    <r>
      <rPr>
        <sz val="10"/>
        <rFont val="Times New Roman"/>
        <family val="1"/>
      </rPr>
      <t xml:space="preserve">. </t>
    </r>
  </si>
  <si>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акушерству и гинекологии (за исключением использования вспомогательных репродуктивных технологий), детской хирургии, дерматовенерологии, инфекционным болезням, кардиологии, клинической лабораторной диагностике, лечебной физкультуре и спортивной медицине, неврологии, неотложной медицинской помощи, медицинской реалибитации, онкологии, организации здравоохранения и общественному здоровью, оториноларингологии (за исключением кохлеарной имплантации), офтальмологии,психиатрии,  психиатрии-наркологии, рентгенологии, стоматологии общей практики, травматологии и ортопедии, ультразвуковой диагностике, урологии, физиотерапии, функциональной диагностике, хирургии, эндокринологии, эндоскопии; 
</t>
    </r>
  </si>
  <si>
    <r>
      <t>Специализированная</t>
    </r>
    <r>
      <rPr>
        <sz val="12"/>
        <rFont val="Times New Roman"/>
        <family val="1"/>
      </rPr>
      <t xml:space="preserve"> медико-санитарная помощь по: акушерскому делу, акушерству и гинекологии (за исключением использования вспомогательных репродуктивных технологий),акушерству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детской хирургии, диетологии, инфекционным болезням, кардиологии, клинической лабораторной диагностике, лечебной физкультуре, лечебной физкультуре и спортивной медицине, медицинской реабилитации,   медицинскому массажу, неврологии, неонатологии, операционному делу, организации сестринского дела, оториноларингологии (за исключением кохлеарной имплантации), офтальмологии, патологической анатомии, педиатрии, психиатрии, психотерапии, рентгенологии, рефлексотерапии, сестринскому делу, сестринскому делу в педиатрии, терапии, травматологии и ортопедии, трансфузиологии, ультразвуковой диагностике, урологии, физиотерапии, функциональной диагностике, хирургии, эндокринологии, 
</t>
    </r>
    <r>
      <rPr>
        <b/>
        <sz val="12"/>
        <rFont val="Times New Roman"/>
        <family val="1"/>
      </rPr>
      <t>Высокотехнологичная</t>
    </r>
    <r>
      <rPr>
        <sz val="12"/>
        <rFont val="Times New Roman"/>
        <family val="1"/>
      </rPr>
      <t xml:space="preserve"> медицинская помощь  по: травматологии и ортопедии
</t>
    </r>
  </si>
  <si>
    <r>
      <t>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в дневного стационара по: акушерству и гинекологии (за исключением использования вспомогательных репродуктивных технологий), дерматовенерологии, неврологии, хирургии.</t>
    </r>
    <r>
      <rPr>
        <b/>
        <sz val="12"/>
        <rFont val="Times New Roman"/>
        <family val="1"/>
      </rPr>
      <t xml:space="preserve">
</t>
    </r>
  </si>
  <si>
    <r>
      <rPr>
        <b/>
        <sz val="12"/>
        <rFont val="Times New Roman"/>
        <family val="1"/>
      </rPr>
      <t>Скорая медицинская помощь по:</t>
    </r>
    <r>
      <rPr>
        <sz val="12"/>
        <rFont val="Times New Roman"/>
        <family val="1"/>
      </rPr>
      <t xml:space="preserve"> скорой медицинской помощи</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</si>
  <si>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общей практике,  организации сестринского дела, паразитологии,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
</t>
    </r>
  </si>
  <si>
    <r>
      <t>Первичная врачебная</t>
    </r>
    <r>
      <rPr>
        <sz val="12"/>
        <rFont val="Times New Roman"/>
        <family val="1"/>
      </rPr>
      <t xml:space="preserve"> медико-санитарная помощь помощи в условиях дневного стационара по</t>
    </r>
    <r>
      <rPr>
        <b/>
        <sz val="12"/>
        <rFont val="Times New Roman"/>
        <family val="1"/>
      </rPr>
      <t xml:space="preserve">: </t>
    </r>
    <r>
      <rPr>
        <sz val="12"/>
        <rFont val="Times New Roman"/>
        <family val="1"/>
      </rPr>
      <t xml:space="preserve">неотложной медицинской помощи, общей врачебной практике (семейной медицине), педиатрии, терапии  </t>
    </r>
    <r>
      <rPr>
        <b/>
        <sz val="12"/>
        <rFont val="Times New Roman"/>
        <family val="1"/>
      </rPr>
      <t xml:space="preserve">                                         Первичная специализированная </t>
    </r>
    <r>
      <rPr>
        <sz val="12"/>
        <rFont val="Times New Roman"/>
        <family val="1"/>
      </rPr>
      <t xml:space="preserve">медико-санитарная помощь помощи в условиях дневного стационара по: акушерству и гинекологии (за исключением использования вспомогательных репродуктивных технологий),  неврологии,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</si>
  <si>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</si>
  <si>
    <r>
      <t>Первичная врачебная</t>
    </r>
    <r>
      <rPr>
        <sz val="12"/>
        <rFont val="Times New Roman"/>
        <family val="1"/>
      </rPr>
      <t xml:space="preserve"> медико-санитарная помощь  по: педиатрии, терапии,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оториноларигологии (за исключением кохлеарной имплпнтации)</t>
    </r>
    <r>
      <rPr>
        <b/>
        <sz val="12"/>
        <rFont val="Times New Roman"/>
        <family val="1"/>
      </rPr>
      <t xml:space="preserve">
</t>
    </r>
  </si>
  <si>
    <t xml:space="preserve">по: стоматологии, физиотерапии, педиатрии, терапии, 
акушерству и гинекологии (за исключением использования вспомогательных репродуктивных технологий), аллергологии и иммунологии, детской кардиологии, детской урологии-андрологии, детской хирургии, детской, дерматовенерологии, кардиологии,неврологии,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стоматологии детской, стоматологии общей практики, травматологии и ортопедии, урологии, физиотерапии, хирургии, эндокринологии
</t>
  </si>
  <si>
    <r>
      <rPr>
        <sz val="12"/>
        <rFont val="Times New Roman"/>
        <family val="1"/>
      </rPr>
      <t xml:space="preserve">  по: педиатрии, терапии, акушерству и гинекологии (за исключением использования вспомогательных репродуктивных технологий)</t>
    </r>
    <r>
      <rPr>
        <b/>
        <sz val="12"/>
        <rFont val="Times New Roman"/>
        <family val="1"/>
      </rPr>
      <t xml:space="preserve">
</t>
    </r>
  </si>
  <si>
    <t>неврологии,  офтальмологии,  стоматологии, педиатрии, терапии, травматологии и ортопедии, урологии, физиотерапии, функциональной диагностике, хирургии, эндокринологии, педиатрии, терапии,акушерству и гинекологии(за искл.исп.вспомогательных репродуктивных технологий), дерматовенерологии,  неврологии, онкологии,  оторингологии(за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урологии,  фтизиатрии, эндоскопии, физиотерапии,  хирургии, эндокринологии,эпидемиологии.</t>
  </si>
  <si>
    <t xml:space="preserve"> травматологии и ортопедии, хирургии, неонатологии, неврологии, терапии,  педиатрии, акушерству и гинекологии (за искл.исп-я вспомогательных репродуктивных технологий), диетологии,  неонатологии, неврологии, терапии, дерматовенерологии,  патологической анатомии, педиатрии, травматологии и ортопедии, трансфузиологии, хирургии  </t>
  </si>
  <si>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общей врачебной практике (семейной медицине), педиатрии, терапии                                                 </t>
    </r>
    <r>
      <rPr>
        <b/>
        <sz val="12"/>
        <rFont val="Times New Roman"/>
        <family val="1"/>
      </rPr>
      <t>Первичной специализированной по:</t>
    </r>
    <r>
      <rPr>
        <sz val="12"/>
        <rFont val="Times New Roman"/>
        <family val="1"/>
      </rPr>
      <t>акушерству и гинекологии (за искл. исп-я вспомогательных репродуктивных технологий), неврологии, эндокринологии.</t>
    </r>
  </si>
  <si>
    <t xml:space="preserve"> по: педиатрии, терапии. 
 акушерству и гинекологии (за исключением использования вспомогательных репродуктивных технологий). 
</t>
  </si>
  <si>
    <r>
      <rPr>
        <b/>
        <sz val="12"/>
        <rFont val="Times New Roman"/>
        <family val="1"/>
      </rPr>
      <t>Скорой медицинской помощи</t>
    </r>
    <r>
      <rPr>
        <sz val="12"/>
        <rFont val="Times New Roman"/>
        <family val="1"/>
      </rPr>
      <t xml:space="preserve">  по: скорой медицинской помощи. </t>
    </r>
  </si>
  <si>
    <r>
      <rPr>
        <sz val="12"/>
        <rFont val="Times New Roman"/>
        <family val="1"/>
      </rPr>
      <t xml:space="preserve">стоматологии ортопедической, физиотерапии,педиатрии,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хирургии, эндокринологии; </t>
    </r>
    <r>
      <rPr>
        <b/>
        <sz val="12"/>
        <rFont val="Times New Roman"/>
        <family val="1"/>
      </rPr>
      <t xml:space="preserve">
</t>
    </r>
  </si>
  <si>
    <r>
      <t xml:space="preserve">Специализированная </t>
    </r>
    <r>
      <rPr>
        <sz val="12"/>
        <rFont val="Times New Roman"/>
        <family val="1"/>
      </rPr>
      <t xml:space="preserve">медицинская помощь по: акушерскому делу, акушерству и гинекологии (за искл.исп-я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 вакцинации (проведению профилактических прививок), диетологии, дерматовенерологии,  инфекционным болезням, клинической лабораторной диагностике, неонатологии, неврологии,  операционному делу, организации здравоохранения и общественному здоровью, организация сестринского дела, педиатрии,   сестринскому делу, сестринскому делу в педиатрии, терапии,  патологической анатомии,  травматологии и ортопедии, трансфузиологии,  хирургии  </t>
    </r>
  </si>
  <si>
    <r>
      <t xml:space="preserve">Специализированная </t>
    </r>
    <r>
      <rPr>
        <sz val="12"/>
        <rFont val="Times New Roman"/>
        <family val="1"/>
      </rPr>
      <t xml:space="preserve">медицинская помощь по: гериатрии, диетологии,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мануальной терапии,медицинской реализации, медицинскому массажу, медицинской статистике,  неврологии, организации здравоохранения и общественному здоровью, организации сестринского дела, психотерапии, ревматологии. рефлексотерапии, сестринскому делу, терапии, ультразвуковой диагностике, физиотерапии, функциональной диагностике. </t>
    </r>
  </si>
  <si>
    <t xml:space="preserve">Лицензия №ЛО-03-01-002601 от 06.03.2018                                            бессрочно                              Лицензия №ЛО-03-01-002860 от 11.03.2019                                            бессрочно       </t>
  </si>
  <si>
    <r>
      <rPr>
        <b/>
        <sz val="12"/>
        <rFont val="Times New Roman"/>
        <family val="1"/>
      </rPr>
      <t>Скорая медицинская помощь  по:</t>
    </r>
    <r>
      <rPr>
        <sz val="12"/>
        <rFont val="Times New Roman"/>
        <family val="1"/>
      </rPr>
      <t xml:space="preserve"> скорой медицинской помощи. </t>
    </r>
  </si>
  <si>
    <t>Государственное автономное учреждение здравоохранения «Республиканская стоматологическая поликлиника»-                                  ГАУЗ «РСП»</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</si>
  <si>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гигиеническому воспитанию, дезинфектологии,  лабораторной диагностике, лечебному делу,лечебной физкультуре, медицинской статистике, медицинскому массажу, неотложной медицинской помощи, организации сестринского дела,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 м</t>
    </r>
    <r>
      <rPr>
        <sz val="12"/>
        <rFont val="Times New Roman"/>
        <family val="1"/>
      </rPr>
      <t xml:space="preserve">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п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ультразвуковой диагностике, функциональной диагностике, фтизиатрии, хирургии, эндокринологии, эндоскопии;
</t>
    </r>
  </si>
  <si>
    <r>
      <t>специализированная м</t>
    </r>
    <r>
      <rPr>
        <sz val="12"/>
        <rFont val="Times New Roman"/>
        <family val="1"/>
      </rPr>
      <t xml:space="preserve">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диетологии, дезинфектологии, дерматовенерологии, инфекционным болезням, клинической лабораторной диагностике, лабораторной диагностике,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хирургии, эпидемиологии. </t>
    </r>
  </si>
  <si>
    <r>
      <t>Первичная врачебная</t>
    </r>
    <r>
      <rPr>
        <sz val="12"/>
        <rFont val="Times New Roman"/>
        <family val="1"/>
      </rPr>
      <t xml:space="preserve"> медико-санитарная помощь в условиях дневного стационара по: клинической лабораторной диагностике,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организации здравоохранения и общественному здоровью</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</si>
  <si>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организации здравоохрания и общественному здоровью,</t>
    </r>
    <r>
      <rPr>
        <b/>
        <sz val="12"/>
        <rFont val="Times New Roman"/>
        <family val="1"/>
      </rPr>
      <t xml:space="preserve"> </t>
    </r>
    <r>
      <rPr>
        <sz val="12"/>
        <rFont val="Times New Roman"/>
        <family val="1"/>
      </rPr>
      <t xml:space="preserve">скорой медицинской помощи. </t>
    </r>
  </si>
  <si>
    <t xml:space="preserve">стоматологии, стоматологии ортопедической, физиотерапии,  эпидемиологии, педиатрии, терапии,  дерматовенерологии, акушерству и гинекологии (за исключением использования вспомогательных репродуктивных технологий), и кардиологии, неврологии, онкологии,  оториноларингологии (за исключением кохлеарной имплантации), офтальмологии, профпатологии, психиатрии, психотерапии. психиатрии-наркологии, рентгенологии, стоматологии детской, стоматологии общей практики, стоматологии ортопедической, стоматологии терапевтической, травматологии и ортопедии, фтизиатрии, хирургии, эндокринологии, эндоскопии;
</t>
  </si>
  <si>
    <r>
      <rPr>
        <b/>
        <sz val="12"/>
        <rFont val="Times New Roman"/>
        <family val="1"/>
      </rPr>
      <t>Первичная доврачебная</t>
    </r>
    <r>
      <rPr>
        <sz val="12"/>
        <rFont val="Times New Roman"/>
        <family val="1"/>
      </rPr>
      <t xml:space="preserve"> по: сестринскому делу , операционному делу;                                                </t>
    </r>
    <r>
      <rPr>
        <b/>
        <sz val="12"/>
        <rFont val="Times New Roman"/>
        <family val="1"/>
      </rPr>
      <t>Первичная врачебная</t>
    </r>
    <r>
      <rPr>
        <sz val="12"/>
        <rFont val="Times New Roman"/>
        <family val="1"/>
      </rPr>
      <t xml:space="preserve"> 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гинекологии(за исключением использования вспомогательных репродуктивных технологий), акушерству и гинекологии(искуственному прерыванию беременности), колопроктологии, онкологии, организации здравоохранения и общественному здоровью, оториноларингологии (за исключением кохлеарной имплантации), сердечно-сосудистой хирургии, стоматологии ортопедической, стоматологии терапевтической, стоматологии хирургической, ультразвуковой диагностике, хирургии</t>
    </r>
  </si>
  <si>
    <r>
      <rPr>
        <b/>
        <sz val="12"/>
        <rFont val="Times New Roman"/>
        <family val="1"/>
      </rPr>
      <t>первичной специализированной</t>
    </r>
    <r>
      <rPr>
        <sz val="12"/>
        <rFont val="Times New Roman"/>
        <family val="1"/>
      </rPr>
      <t xml:space="preserve"> по : акушерству и гинекологии(искуственному прерыванию беременности), анестезиологии и реаниматологии, сердечно-сосудистой хирургии, хирургии</t>
    </r>
  </si>
  <si>
    <t xml:space="preserve">педиатрии, терапии; 
 акушерству и гинекологии (за исключением использования вспомогательных репродуктивных технологий),аллергологии и иммунологии, гематологии, генетике, дерматовенерологии, детской хирургии, кардиологии, неврологии, онкологии,  оториноларингологии (за исключением кохлеарной имплантации), офтальмологии, паразитологии, психиатрии-наркологии, психотерапии, рентгенологии, рефлексотерапии, травматологии и ортопедии, ультразвуковой диагностике, урологии, физиотерапии, хирургии,    эндокринологии. 
</t>
  </si>
  <si>
    <t xml:space="preserve"> акушерству и гинекологии (за исключением использования вспомогательных репродуктивных технологий), паразитологии, травматологии и ортопедии, урологии, физиотерапии, 
</t>
  </si>
  <si>
    <t xml:space="preserve"> стоматологии ортопедической, физиотерапии, эпидемиологии,; 
педиатрии, терапии,дерматовенерологии, акушерству и гинекологии (за исключением использования вспомогательных репродуктивных технологий), детской хирургии,  кардиологии, неврологии, онкологии,оториноларингологии (за исключением кохлеарной имплантации), офтальмологии, профпатологии, психиатрии, психиатрии-наркологии,стоматологии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физиотерапии, фтизиатрии, хирургии, эндокринологии, эндоскопии;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</si>
  <si>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детской хирургии,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</si>
  <si>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вакцинации (проведению профилактических прививок), дерматовенерологии,  детской урологии-андрологии, детской хирургии, диетологии,  кардиологии,  клинической лабораторной диагностике, лабораторной диагностике, лабораторному делу, лечебной физкультуре и спортивной медицине,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t>
    </r>
  </si>
  <si>
    <r>
      <t>Первичная врачебная</t>
    </r>
    <r>
      <rPr>
        <sz val="12"/>
        <rFont val="Times New Roman"/>
        <family val="1"/>
      </rPr>
      <t xml:space="preserve"> медико-санитарная помощь в  условиях дневного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 медико-санитарная помощь в условиях дневного ста</t>
    </r>
    <r>
      <rPr>
        <sz val="12"/>
        <rFont val="Times New Roman"/>
        <family val="1"/>
      </rPr>
      <t>ционара по: дерматовенерологии,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кардиологии, неврологии, офтальмологии, травматологии и ортопедии, хирургии, эндокринологии.</t>
    </r>
    <r>
      <rPr>
        <b/>
        <sz val="12"/>
        <rFont val="Times New Roman"/>
        <family val="1"/>
      </rPr>
      <t xml:space="preserve">
</t>
    </r>
  </si>
  <si>
    <r>
      <rPr>
        <b/>
        <sz val="12"/>
        <rFont val="Times New Roman"/>
        <family val="1"/>
      </rPr>
      <t xml:space="preserve">Скорая медицинская помощь  вне медицинской организации по: </t>
    </r>
    <r>
      <rPr>
        <sz val="12"/>
        <rFont val="Times New Roman"/>
        <family val="1"/>
      </rPr>
      <t>скорой медицинской помощи.</t>
    </r>
  </si>
  <si>
    <r>
      <rPr>
        <sz val="12"/>
        <rFont val="Times New Roman"/>
        <family val="1"/>
      </rPr>
      <t>педиатрии, терапии; 
дерматовенерологии, акушерству и гинекологии (за исключением использования вспомогательных репродуктивных технологий), кардиологии, неврологии, офтальмологии, травматологии и ортопедии, хирургии, эндокринологии.</t>
    </r>
    <r>
      <rPr>
        <b/>
        <sz val="12"/>
        <rFont val="Times New Roman"/>
        <family val="1"/>
      </rPr>
      <t xml:space="preserve">
</t>
    </r>
  </si>
  <si>
    <t xml:space="preserve"> по: физиотерапии,  педиатрии, рентгенологии, стоматологии, стоматологии ортопедической,  терапии, хирургии, неврологии, оториноларингологии, офтальмологии,  травматологии и ортопедии, эндокринологии, педиатрии,акушерству и гинекологии (за исключением использования вспомогательных репродуктивных технологий), детской хирургии, детской эндокринологии,кардиологии, неврологии, оторингологии (за искл.кохлеарной имплантации), офтальмологии, психиатрии, психиатрии-наркологии, травмотологии и ортопедии, стоматологии ортопедической, стоматологии общей практики, дерматовенерологии, ухирургии, эндоскопии.</t>
  </si>
  <si>
    <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гистологии, дезинфектологии, лабораторной диагностике, лабораторному делу, лечебному делу, медицинской статистике, медицинскому массажу,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анестезиологии и реаниматологии,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r>
  </si>
  <si>
    <r>
      <t xml:space="preserve">Специализированная </t>
    </r>
    <r>
      <rPr>
        <sz val="12"/>
        <rFont val="Times New Roman"/>
        <family val="1"/>
      </rPr>
      <t>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вакцинации (проведению профилактических прививок), гистологии, детской хирургии, дерматовенерологии, дезинфектологии,  диетологии, инфекционным болезням, кардиологии, клинической лабораторной диагностике, лабораторной диагностике, лабораторному делу, медицинской статистике, медицинскому массажу, неврологии, неонатологии, общей практике, операционному делу, организации здравоохранения и общественному здоровью, организации сестринского дела, педиатрии, патологической анатомии,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</si>
  <si>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 xml:space="preserve"> Первичная врачебна</t>
    </r>
    <r>
      <rPr>
        <sz val="12"/>
        <rFont val="Times New Roman"/>
        <family val="1"/>
      </rPr>
      <t xml:space="preserve">я медико-санитарная помощь в условиях дневного стационара по: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неврологии.
</t>
    </r>
    <r>
      <rPr>
        <b/>
        <sz val="12"/>
        <rFont val="Times New Roman"/>
        <family val="1"/>
      </rPr>
      <t>Специализированная медико-санитарная помощь</t>
    </r>
    <r>
      <rPr>
        <sz val="12"/>
        <rFont val="Times New Roman"/>
        <family val="1"/>
      </rPr>
      <t xml:space="preserve">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дезинфектологии, педиатрии, сестринскому делу, сестринскому делу в педиатрии, терапии, хирургии;
</t>
    </r>
  </si>
  <si>
    <r>
      <rPr>
        <b/>
        <sz val="12"/>
        <rFont val="Times New Roman"/>
        <family val="1"/>
      </rPr>
      <t xml:space="preserve">Скорая медицинская помощь организации по: </t>
    </r>
    <r>
      <rPr>
        <sz val="12"/>
        <rFont val="Times New Roman"/>
        <family val="1"/>
      </rPr>
      <t xml:space="preserve">скорой медицинской помощи. </t>
    </r>
  </si>
  <si>
    <t xml:space="preserve"> гистологии, дезинфектологии, неотложной медицинской помощи, операционному делу, общей практике, организации  стоматологии, стоматологии ортопедической,  физиотерапии, функциональной диагностике,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анестезиологии и реаниматологии,патологической анатомии,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физиотерапии, функциональной диагностике, хирургии, эндокринологии, эндоскопии;
</t>
  </si>
  <si>
    <t xml:space="preserve">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акушерству и гинекологии (за исключением использования вспомогательных репродуктивных технологий), дезинфектологии, неврологии. акушерскому делу, акушерству и гинекологии (за исключением использования вспомогательных репродуктивных технологий), педиатрии, сестринскому делу, сестринскому делу в педиатрии, терапии, хирургии;
</t>
  </si>
  <si>
    <r>
      <t xml:space="preserve">Высокотехнологичная медицинская помощь: </t>
    </r>
    <r>
      <rPr>
        <sz val="12"/>
        <rFont val="Times New Roman"/>
        <family val="1"/>
      </rPr>
      <t xml:space="preserve">ревматологии                                                             </t>
    </r>
    <r>
      <rPr>
        <b/>
        <sz val="12"/>
        <rFont val="Times New Roman"/>
        <family val="1"/>
      </rPr>
      <t xml:space="preserve">Первичная врачебная </t>
    </r>
    <r>
      <rPr>
        <sz val="12"/>
        <rFont val="Times New Roman"/>
        <family val="1"/>
      </rPr>
      <t>медико-санитарная помощь по: педиатрии,</t>
    </r>
    <r>
      <rPr>
        <b/>
        <sz val="12"/>
        <rFont val="Times New Roman"/>
        <family val="1"/>
      </rPr>
      <t xml:space="preserve">                                                                 Первичная специализированная медико-санитарная помощь по:  </t>
    </r>
    <r>
      <rPr>
        <sz val="12"/>
        <rFont val="Times New Roman"/>
        <family val="1"/>
      </rPr>
      <t xml:space="preserve">аллергологии и иммунологии, анестезиологии и реаниматологии, гастроэнтерологии, гематологии, детской кардиологии, детской онкологии,детской урологии-андрологии, детской хирургии, детской эндокринологии, клинической лабораторной диагностике, клинической фармакологии, лабораторному делу, лабораторной диагностике,  лечебной физкультуре и спортивной медицине, медицинской статистике, неврологии, нейрохирургии, неонатологии, нефрологии, операционному делу, организации сестринского дела, оториноларингологии (за иск. кохлеарной имплантации), офтальмологии, сестринскому делу, сестринскому делу в педиатрии, организации здравоохранения и общественному здоровью, педиатрии,психотерапии, пульмонологии, ревматологии, рентгенологии,  сурдологии-оториноларингологии, травмотологии и ортопедии, физиотерапии, эндоскопии.                                                                                    </t>
    </r>
  </si>
  <si>
    <t>Дондоков Вячеслав Баирович,                    Тел. (30148) 23-7-55,                                Факс (30148) 23-9-34,                  xorcrb@mail.ru</t>
  </si>
  <si>
    <t xml:space="preserve">Санжижапова Елена Дмитриевна,                     тел./факс                (30132) 4-24-00,                      4-23-97                       taksimo_up@mail.ru </t>
  </si>
  <si>
    <t xml:space="preserve">    Лицензия №ЛО-03-01-002732 от 23.08.2018 г.                 Бессрочно</t>
  </si>
  <si>
    <t>032153</t>
  </si>
  <si>
    <t>Общество с ограниченной ответственностью "Дентал кидс"</t>
  </si>
  <si>
    <t>670000, Республика Бурятия, г. Улан-Удэ, ул. Гагарина, д.16, кв.3</t>
  </si>
  <si>
    <t>Лицензия №ЛО-03-01-002965 от 20.08.2019 бессрочно</t>
  </si>
  <si>
    <t>ООО "Дентал Кидс"</t>
  </si>
  <si>
    <t>670047,   г. Улан-Удэ, ул. Боевая, д.5б</t>
  </si>
  <si>
    <t>Доржиева Етта Ботоевна                    тел.: 8 (3012) 44-07-11, факс: 8 (3012) 44-06-61  rcmp_bur@mail.ru</t>
  </si>
  <si>
    <t>Частное учреждение здравоохранения «Поликлиника «РЖД-Медицина поселка городского типа Таксимо» -                                                           ЧУЗ «РЖД-Медицина пгт. Таксимо»</t>
  </si>
  <si>
    <t>Частное учреждение здравоохранения</t>
  </si>
  <si>
    <t>Частное учреждение здравоохранения «Клиническая больница «РЖД-Медицина» города Улан-Удэ»                                                     - ЧУЗ «КБ «РЖД-Медицина» г. Улан-Удэ»</t>
  </si>
  <si>
    <t>Частное учреждение здравоохранения «Поликлиника «РЖД-Медицина» поселка городского типа Наушки                                           ЧУЗ «РЖД-Медицина» пгт. Наушки</t>
  </si>
  <si>
    <t>Данзанова Светлана Дондоковна                  Тел. 89021610391            факс (3012) 555-561 dentaproff@mail.ru</t>
  </si>
  <si>
    <t>Частное учреждение здравоохранения «Больница «РЖД-Медицина» города Северобайкальск»  -                                                                           ЧУЗ «РЖД-Медицина» г. Северобайкальск</t>
  </si>
  <si>
    <t xml:space="preserve">стоматологии ортопедической, терапии,  акушерству и гинекологии (за исключением использования вспомогательных репродуктивных технологий), гастроэнтерологии, дерматовенерологии,  кардиологии, неврологии,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урологии,  хирургии, эндокринологии; 
</t>
  </si>
  <si>
    <t xml:space="preserve">Лицензия №ЛО-03-01-002997 от 25.09.2019                           бессрочно                     </t>
  </si>
  <si>
    <t xml:space="preserve"> стоматологии, физиотерапии, терапии; 
дерматовенерологии, акушерству и гинекологии (за исключением использования вспомогательных репродуктивных технологий), неврологии, оториноларингологии (за исключением кохлеарной имплантации), офтальмологии, психиатрии-наркологии, рентгенологии, стоматологии общей практики,  хирургии, эндоскопии.
</t>
  </si>
  <si>
    <t xml:space="preserve">Лицензия №ЛО-03-01-002996 от 17.10.2019 г.                     бессрочно                                   </t>
  </si>
  <si>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детской хирургии, онкологии, оториноларингологии (за исключением кохлеарной имплантации), офтальмологии, хирургии, 
</t>
    </r>
  </si>
  <si>
    <t xml:space="preserve">по: анестезиологии и реаниматологии, педиатрии, терапии, аллергологии и иммунологии,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урологии, физиотерапии,  хирургии, эндокринологии, эпидемиологии, эндоскопии, гастроэнтерологии. 
</t>
  </si>
  <si>
    <r>
      <t>Первичная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лабораторному делу, медицинской статистике, медицинскому массажу, неотложной медицинской помощи, операционному делу, организации сестринского дела, паразитологии, рентгенологии, сестринскому делу, сестринскому делу в педиатрии,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гериатрии,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косметологии, мануальной терапии, неврологии, неотложной медицинской помощи,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рефлексотерапии, травматологии и ортопедии, ультразвуковой диагностике, урологии, физиотерапии, функциональной диагностике, хирургии, эндокринологии, эпидемиологии, эндоскопии, 
</t>
    </r>
  </si>
  <si>
    <r>
      <t xml:space="preserve">Высокотехнологичная медицинская помощь: </t>
    </r>
    <r>
      <rPr>
        <sz val="12"/>
        <rFont val="Times New Roman"/>
        <family val="1"/>
      </rPr>
      <t>детской урологии-андрологии,</t>
    </r>
    <r>
      <rPr>
        <b/>
        <sz val="12"/>
        <rFont val="Times New Roman"/>
        <family val="1"/>
      </rPr>
      <t xml:space="preserve"> </t>
    </r>
    <r>
      <rPr>
        <sz val="12"/>
        <rFont val="Times New Roman"/>
        <family val="1"/>
      </rPr>
      <t xml:space="preserve">детской хирургии, гематологии, нейрохирургии, неонатологии, оториноларингологии (за исключением кохлеарной имплантации), детской онкологии, офтальмологии, ревматологии, педиатрии,  торакальной хирургии, урологии, хирургии (абдоминальной) травматологии и ортопедии, хирургии (комбустиологии) </t>
    </r>
    <r>
      <rPr>
        <b/>
        <sz val="12"/>
        <rFont val="Times New Roman"/>
        <family val="1"/>
      </rPr>
      <t xml:space="preserve">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бактериологии, вакцинации (проведению профилактических прививок), гастроэнтерологии, гематологии, дезинфектологии, детской урологии-андрологии, детской хирургии, детской онкологии,детской кардиологии, детской эндокринологии,   диетологии, клинической фармакологии, клинической лабораторной диагностике, лабораторной диагностике, лабораторному делу, лечебной физкультуре,лечебной физкультуре и спортивной медицине, мануальной терапии,  медицинской реалибитации, медицинской статистике, медицинскому массажу, неврологии, нейрохирургии, неонатологии, нефрологии, организации здравоохранения и общественному здоровью, организации сестринского дела, операционному делу, офтальмологии, оториноларингологии (за иск. кохлеарной имплантации), педиатрии, психотерапии, пульмонологии,реаниматологии, ревматологии, рентгенологии, рефлексотерапии,  сестринскому делу, сестринскому делу в педиатрии,сурдологии-оториноларингологии,  травматологии и ортопедии, трансфузиологии, токсикологии, торакальной хирургии, ультразвуковой диагностике, управлению сестринской деятельностью, урологии, физиотерапии, функциональной диагностике,хирургии (абдоминальной), хирургии (комбустиологии),   эндоскопии, эпидемиологии.                                       </t>
    </r>
  </si>
  <si>
    <r>
      <t>Первичная доврачебная</t>
    </r>
    <r>
      <rPr>
        <sz val="12"/>
        <rFont val="Times New Roman"/>
        <family val="1"/>
      </rPr>
      <t xml:space="preserve"> медико-санитарная помощь в амбулаторных условиях по: акушерскому делу, дезинфектологии, лабораторной диагностике, лабораторному делу, лечебной физкультуре, медико-социальной помощи, медицинской статистике,  организации сестринского дела,сестринскому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генетике, дезинфектологии,  лабораторной генетике,кардиологии, клинической лабораторной диагностике, медицинской статистике, неврологии, организации здравоохранения и общественному здоровью, офтальмологии, ультразвуковой диагностике, урологии,  физиотерапии, функциональной диагностике.
</t>
    </r>
  </si>
  <si>
    <r>
      <t xml:space="preserve">высокотехнологичная специализированная медицинская помощь: </t>
    </r>
    <r>
      <rPr>
        <sz val="12"/>
        <rFont val="Times New Roman"/>
        <family val="1"/>
      </rPr>
      <t xml:space="preserve">акушерству и гинекологии (за исключением использования вспомогательных репродуктивных технологий), неонатологии. </t>
    </r>
    <r>
      <rPr>
        <b/>
        <sz val="12"/>
        <rFont val="Times New Roman"/>
        <family val="1"/>
      </rPr>
      <t xml:space="preserve">                                                                         специализированная </t>
    </r>
    <r>
      <rPr>
        <sz val="12"/>
        <rFont val="Times New Roman"/>
        <family val="1"/>
      </rPr>
      <t>медицинская помощь в стационарных условиях по: акушерскому делу,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вакцинации (проведению профилактических прививок),диетологии, дезинфектологии,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хирургии</t>
    </r>
  </si>
  <si>
    <r>
      <t xml:space="preserve">первичная специализированная медико-санитарная помощь по: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генетике, дезинфектологии, лабораторной генетике, медицинской статистике, функциональной диагностике</t>
    </r>
  </si>
  <si>
    <r>
      <t xml:space="preserve">Первичная доврачебная </t>
    </r>
    <r>
      <rPr>
        <sz val="12"/>
        <rFont val="Times New Roman"/>
        <family val="1"/>
      </rPr>
      <t xml:space="preserve">медико-санитарная помощьпо: лабораторной диагностике, организации сестринского дела, рентгенологии, сестринскому делу,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 xml:space="preserve">Первичная специализированная </t>
    </r>
    <r>
      <rPr>
        <sz val="12"/>
        <rFont val="Times New Roman"/>
        <family val="1"/>
      </rPr>
      <t xml:space="preserve">медико-санитарная помощь акушерству и гинекологии (за исключением использования вспомогательных репродуктивных технологий), клинической лабораторной диагностике, онкологии, организации здравоохранения и общественному здоровью, радиологии, рентгенологии, ультразвуковой диагностике,управлению сестринской деятельностью, урологии,  функциональной диагностике,хирургии, эндоскопии. </t>
    </r>
    <r>
      <rPr>
        <b/>
        <sz val="12"/>
        <rFont val="Times New Roman"/>
        <family val="1"/>
      </rPr>
      <t xml:space="preserve">
</t>
    </r>
  </si>
  <si>
    <r>
      <t>Специализированная</t>
    </r>
    <r>
      <rPr>
        <sz val="12"/>
        <rFont val="Times New Roman"/>
        <family val="1"/>
      </rPr>
      <t xml:space="preserve"> медицинская помощь: по дерматовенерологии, клинической лабораторной диагностике, клинической микологии, лабораторной диагностике, организации здравоохранения и общественному здоровью, сестринскому делу ультразвуковой диагностике, физиотерапии.</t>
    </r>
  </si>
  <si>
    <t xml:space="preserve"> Лицензия №ЛО-03-01-002702 от 23.07.2018 г.                 бессрочно        </t>
  </si>
  <si>
    <r>
      <t>Первичная</t>
    </r>
    <r>
      <rPr>
        <sz val="12"/>
        <rFont val="Times New Roman"/>
        <family val="1"/>
      </rPr>
      <t xml:space="preserve"> доврачебная медико-санитарная помощь: лабораторной диагностике, лечебной физкультуре, медицинской оптике, организации сестринского дела, сестринскому делу, сестринскому делу по педиатрии, стоматологии, стоматологии профилактической, функциональной диагностике                                                                                                               </t>
    </r>
    <r>
      <rPr>
        <b/>
        <sz val="12"/>
        <rFont val="Times New Roman"/>
        <family val="1"/>
      </rPr>
      <t>первичная врачебная</t>
    </r>
    <r>
      <rPr>
        <sz val="12"/>
        <rFont val="Times New Roman"/>
        <family val="1"/>
      </rPr>
      <t xml:space="preserve"> : по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гастроэнтерологии, диетологии, кардиологии, клинической лабораторной диагностике, лечебной физкультуре и спортивной медицине, психиатрии-наркологии, пульмонологии, функциональной диагностике, эндокринологии. </t>
    </r>
  </si>
  <si>
    <r>
      <t>Первичная врачебная</t>
    </r>
    <r>
      <rPr>
        <sz val="12"/>
        <rFont val="Times New Roman"/>
        <family val="1"/>
      </rPr>
      <t xml:space="preserve"> медико-санитарная помощь по: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  детской урологии-андрологии, детской хирургии, кардиологии, колопроктологии, неврологии,  онкологии, травматологии и ортопедии, урологии, хирургии</t>
    </r>
    <r>
      <rPr>
        <b/>
        <sz val="12"/>
        <rFont val="Times New Roman"/>
        <family val="1"/>
      </rPr>
      <t xml:space="preserve">
</t>
    </r>
  </si>
  <si>
    <t xml:space="preserve"> по: физиотерапии, эпидемиологии, педиатрии, терапии,
дерматовенерологии, детской кардиологии, детской урологии-андрологии,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колопроктологии, неврологии, аллергологии и иммунологии, онкологии,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урологии, хирургии, эндокринологии, эндоскопии, 
</t>
  </si>
  <si>
    <r>
      <rPr>
        <sz val="12"/>
        <rFont val="Times New Roman"/>
        <family val="1"/>
      </rPr>
      <t xml:space="preserve"> по: педиатрии, терапии; 
детской урологии-андрологии, детской хирургии, акушерству и гинекологии (за исключением использования вспомогательных репродуктивных технологий), кардиологии, колопроктологии, неврологии, анестезиологии и реаниматологии, травматологии и ортопедии, урологии, хирургии</t>
    </r>
    <r>
      <rPr>
        <b/>
        <sz val="12"/>
        <rFont val="Times New Roman"/>
        <family val="1"/>
      </rPr>
      <t xml:space="preserve">
</t>
    </r>
  </si>
  <si>
    <r>
      <t xml:space="preserve">высокотехнологическая спец. мед. помощь по : </t>
    </r>
    <r>
      <rPr>
        <sz val="12"/>
        <rFont val="Times New Roman"/>
        <family val="1"/>
      </rPr>
      <t xml:space="preserve">колопроктологии, хирургии (абдоминальной)                                                            </t>
    </r>
    <r>
      <rPr>
        <b/>
        <sz val="12"/>
        <rFont val="Times New Roman"/>
        <family val="1"/>
      </rPr>
      <t xml:space="preserve">                                       Специализированная медицинская помощь </t>
    </r>
    <r>
      <rPr>
        <sz val="12"/>
        <rFont val="Times New Roman"/>
        <family val="1"/>
      </rPr>
      <t xml:space="preserve"> по: анестезиологии и реаниматологии, диетологии, кардиологии, клинической лабораторной диагностике, клинической фармакологии, колопроктологии, лабораторной диагностике, лабораторному делу, лечебной физкультуре, лечебной физкультуре и спортивной медицине, мануальной терапии,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реаниматологии, рентгенологии, рефлексотерапии, сестринскому делу, сестринскому делу в педиатрии, терапии, трансфузиологии, ультразвуковой диагностике, управлению сестринской деятельностью, физиотерапии, функциональной диагностике, хирургии, хирургии (абдоминальной),  эндокринологии, эндоскопии, эпидемиологии, .                        </t>
    </r>
  </si>
  <si>
    <t xml:space="preserve"> Лицензия №ЛО-03-01-002857 от 14.03.2019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</si>
  <si>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гигиене в стоматологии, гигиеническому воспитанию, лабораторной диагностике, лабораторному делу,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педиатрии, терапии, неотложной медицинской помощи, общей врачебной практике (семейной медицине);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детской кардиологии, детской урологии-андрологии, детской хирургии, детской эндокринологии, дерматовенерологии, инфекционным болезням, кардиологии, клинической лабораторной диагностике,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пульмонологии, ревматологии, рентгенологии, стоматологии детской, стоматологии общей практики, травматологии и ортопедии, ультразвуковой диагностике, физиотерапии, функциональной диагностике, хирургии, эндокринологии
</t>
    </r>
  </si>
  <si>
    <t>Лицензия №ЛО-03-01-002624 от 02.04.2018 г.                                   Бессрочно                           Лицензия № ФС-03-01-000391 от 25.04.2016 г.                      Бессрочно</t>
  </si>
  <si>
    <r>
      <t xml:space="preserve">первичная доврачебная по: </t>
    </r>
    <r>
      <rPr>
        <sz val="12"/>
        <rFont val="Times New Roman"/>
        <family val="1"/>
      </rPr>
      <t>анестезиологии и реаниматологии,</t>
    </r>
    <r>
      <rPr>
        <b/>
        <sz val="12"/>
        <rFont val="Times New Roman"/>
        <family val="1"/>
      </rPr>
      <t xml:space="preserve"> </t>
    </r>
    <r>
      <rPr>
        <sz val="12"/>
        <rFont val="Times New Roman"/>
        <family val="1"/>
      </rPr>
      <t xml:space="preserve">бактериологии,  лабораторной диагностике, медицинской статистике, медицинскому массажу, операционному делу, организации сестринского дела, рентгенологии, сестринскому делу, физиотерапии, функциональной диагностике                                                                     </t>
    </r>
    <r>
      <rPr>
        <b/>
        <sz val="12"/>
        <rFont val="Times New Roman"/>
        <family val="1"/>
      </rPr>
      <t xml:space="preserve">    Первичная врачебная </t>
    </r>
    <r>
      <rPr>
        <sz val="12"/>
        <rFont val="Times New Roman"/>
        <family val="1"/>
      </rPr>
      <t xml:space="preserve">медико-санитарная помощь по: неотложной медицинской помощи,педиатрии, терапии </t>
    </r>
    <r>
      <rPr>
        <b/>
        <sz val="12"/>
        <rFont val="Times New Roman"/>
        <family val="1"/>
      </rPr>
      <t xml:space="preserve">                                                                                                        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медицинская помощь по: акушерству и гинекологии (за иск. использования вспомогательных репродуктивных технологий), анестезиологии и реаниматологии, бактериологии,  детской хирургии, кардиологии,  клинической лабораторной диагностике, медицинской реалибитации, неврологии, нейрохирургии, неотложной медицинской помощи, нефрологии,  рентгенологии, токсикологии,  травматологии и ортопедии, ультразвуковой диагностике, урологии, функциональной диагностике, хирургии,  эндоскопии. </t>
    </r>
  </si>
  <si>
    <r>
      <t>высокотехнологичная мед. помощь</t>
    </r>
    <r>
      <rPr>
        <sz val="12"/>
        <rFont val="Times New Roman"/>
        <family val="1"/>
      </rPr>
      <t xml:space="preserve"> : хирургии (абдоминальной), травматологии и ортопедии, урологии, хирургии (комбустиологии), нейрохирургии, детской хирургии </t>
    </r>
    <r>
      <rPr>
        <b/>
        <sz val="12"/>
        <rFont val="Times New Roman"/>
        <family val="1"/>
      </rPr>
      <t>Специализированная</t>
    </r>
    <r>
      <rPr>
        <sz val="12"/>
        <rFont val="Times New Roman"/>
        <family val="1"/>
      </rPr>
      <t xml:space="preserve"> мед. помощь по: анестезиологии и реаниматологии, бактериологии, детской хирургии,  кардиологии, дезинфектологии, диетологии, клинической лабораторной диагностике, клинической фармакологии, лабораторной диагностике, лечебной физкультуре, лечебной физкультуре и спортивной медицине, медицинской реалибитации, медицинской статистике, медицинскому массажу, нейрохирургии, неврологии, нефрологии, операционному делу, организации здравоохранения и общественному здоровью, организации сестринскогодела, педиатрии, рентгенологии, рефлексотерапии, сестринскому делу, терапии, токсикологии, травмотологии и ортопедии, трансфузиологии, ультразвуковой диагностике, урологии, физиотерапии, функциональной диагностике, хирургии, хирургии (комбустиологии), эндокринологии, эндоскопии, эпидемиологии.           </t>
    </r>
  </si>
  <si>
    <t xml:space="preserve">Лицензия №ЛО-03-01-002928 от 10.06.2019                            бессрочно                    </t>
  </si>
  <si>
    <r>
      <t xml:space="preserve"> П</t>
    </r>
    <r>
      <rPr>
        <b/>
        <sz val="12"/>
        <rFont val="Times New Roman"/>
        <family val="1"/>
      </rPr>
      <t>ервичная доврачебная</t>
    </r>
    <r>
      <rPr>
        <sz val="12"/>
        <rFont val="Times New Roman"/>
        <family val="1"/>
      </rPr>
      <t xml:space="preserve"> 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диагностике,лечебной физкультуре, лечебному делу, медицинской статистике, медицинскому массажу, неотложной медицинской помощи, общей практике, организации сестринского дела, операционному делу,паразитологии, сестринскому делу, сестринскому делу в педиатрии,  рентгенологии,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помощи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гигиеническому воспитанию,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лечебной физкультуре и спортивной медицине, мануальной терапии, медицинской реалибитации, неврологии, нефрологии,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психотерапии,психиатрии, психиатрии-наркологии,  пульмонологии, ревматологии, рентгенологии, рефлексотерапии, стоматологии терапевтической, стоматологии общей практики сурдологии-оторингологии, травматологии и ортопедии; ультразвуковой диагностике, урологии, физиотерапии, функциональной диагностике, фтизиатрии,  хирургии, эндокринологии, эпидемиологии, эндоскопии.</t>
    </r>
  </si>
  <si>
    <r>
      <rPr>
        <b/>
        <sz val="12"/>
        <rFont val="Times New Roman"/>
        <family val="1"/>
      </rPr>
      <t xml:space="preserve">Скорая </t>
    </r>
    <r>
      <rPr>
        <sz val="12"/>
        <rFont val="Times New Roman"/>
        <family val="1"/>
      </rPr>
      <t>медицинская помощь по: скорой медицинской помощи, управлению сестринской деятельностью.</t>
    </r>
  </si>
  <si>
    <t xml:space="preserve"> Лицензия №ЛО-03-01-002846 от 26.02.2019                           бессрочно                                                                          </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</si>
  <si>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общей практике, рентгенологии, сестринскому делу, сестринскому делу в педиатрии,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помощьусловиях по: вакцинации (проведению профилактических прививок), неотложной медицинской помощи, организации здравоохранения и общественному здоровью, общей врачебной практике (семейной медицине),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искуственного прерывания беременности),акушерству и гинекологии(тскусственному прерыванию беременности), аллергологии и иммунологии, дерматовенерологии, детской кардиологии, детской хирургии, детской эндокринологии, инфекционным болезням, кардиологии, клинической лабораторной диагностике, клинической фармакологии, медицинской статистике, неврологии, нефрологии, онкологии,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психотерапии, пульмонологии, ревматологии, рентгенологии,  рефлексотерапии, ультразвуковой диагностике,  управлению сестринской деятельностью, урологии,травматологии и ортопедии, физиотерапии, фтизиатрии, функциональной диагностике, хирургии, эндокринологии, эпидемиологии, эндоскопии
  </t>
    </r>
  </si>
  <si>
    <r>
      <t>Первичная врачебная</t>
    </r>
    <r>
      <rPr>
        <sz val="12"/>
        <rFont val="Times New Roman"/>
        <family val="1"/>
      </rPr>
      <t xml:space="preserve"> медико-санитарная помощь по: общей врачебной практике(семейной медицине), педиатрии, терапии. 
</t>
    </r>
    <r>
      <rPr>
        <b/>
        <sz val="12"/>
        <rFont val="Times New Roman"/>
        <family val="1"/>
      </rPr>
      <t>Первичная специализированна</t>
    </r>
    <r>
      <rPr>
        <sz val="12"/>
        <rFont val="Times New Roman"/>
        <family val="1"/>
      </rPr>
      <t xml:space="preserve">я 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аллергологии и иммунологии
</t>
    </r>
  </si>
  <si>
    <r>
      <rPr>
        <sz val="12"/>
        <rFont val="Times New Roman"/>
        <family val="1"/>
      </rPr>
      <t xml:space="preserve"> по: акушерскому делу,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детской кардиологии, детской хирургии, детской эндокринологии, кардиологии, неврологии, нефрологии, онкологии, офтальмологии, оториноларингологии (за исключением кохлеарной имплантации), психиатрии, психиатрии-наркологии, пульмонологии, ревматологии, рентгенологии,  рефлексотерапии,  урологии,травматологии и ортопедии, физиотерапии, фтизиатрии,  хирургии, эндокринологии, эпидемиологии
  </t>
    </r>
  </si>
  <si>
    <t xml:space="preserve">Лицензия №ЛО-03-01-002970 от 23.09.2019                                         бессрочно.                                          </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</si>
  <si>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бактериологии, вакцинации (проведению профилактических прививок), диетологии, дерматовенерологии, инфекционным болезням,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</si>
  <si>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бактериологии,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общей практике, рентгенологии, сестринскому делу, сестринскому делу в педиатрии, , стоматологии, стоматологии ортопедической, физиотерапии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бактериологии, дерматовенерологии, диетологии, инфекционным болезням, клинической лабораторной диагностике,неотложной медицинской помощи,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травматологии и ортопедии, физиотерапии, фтизиатрии, хирургии, эндокринологии. </t>
    </r>
    <r>
      <rPr>
        <b/>
        <sz val="12"/>
        <rFont val="Times New Roman"/>
        <family val="1"/>
      </rPr>
      <t xml:space="preserve">
</t>
    </r>
  </si>
  <si>
    <r>
      <rPr>
        <b/>
        <sz val="12"/>
        <rFont val="Times New Roman"/>
        <family val="1"/>
      </rPr>
      <t>Скорая медицинская помощь</t>
    </r>
    <r>
      <rPr>
        <sz val="12"/>
        <rFont val="Times New Roman"/>
        <family val="1"/>
      </rPr>
      <t xml:space="preserve"> по: скорой медицинской помощи, управлению сестринской деятельностью.</t>
    </r>
  </si>
  <si>
    <t>Лицензия № ЛО-03-01-002950 от 22.07.2019                                   бессрочно</t>
  </si>
  <si>
    <r>
      <t xml:space="preserve">Первичная доврачебная </t>
    </r>
    <r>
      <rPr>
        <sz val="12"/>
        <rFont val="Times New Roman"/>
        <family val="1"/>
      </rPr>
      <t xml:space="preserve">медико-санитарная помощь в амбулаторных условиях по: акушерскому делу,  анестезиологии и реаниматологии, вакцинации (проведению профилактических прививок),  лабораторной диагностике, лечебному делу, медицинской статистике, медицинскому массажу, наркологии, неотложной медицинской помощи, операционному делу,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педиатрии,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ультразвуковой диагностике, физиотерапии, функциональной диагностике, фтизиатрии, хирургии, эндокринологии, эндоскопии, эпидемиологии
</t>
    </r>
  </si>
  <si>
    <t xml:space="preserve">Лицензия №ЛО-03-01-002912 от 22.05.2019                          бессрочно                              Лицензия №ФС-03-01-000394 от 126.09.2016                          бессрочно </t>
  </si>
  <si>
    <r>
      <t xml:space="preserve">Первичная врачебная </t>
    </r>
    <r>
      <rPr>
        <sz val="12"/>
        <rFont val="Times New Roman"/>
        <family val="1"/>
      </rPr>
      <t xml:space="preserve">медико-санитарная помощь стационара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кардиологии, медицинской реалибитации, неврологии, онкологии, оториноларингологии (за исключением кохлеарной имплантации), офтальмологии, травматологии и ортопедии, урологии, хирургии, эндокринологии. 
</t>
    </r>
    <r>
      <rPr>
        <b/>
        <sz val="12"/>
        <rFont val="Times New Roman"/>
        <family val="1"/>
      </rPr>
      <t xml:space="preserve">специализированная медико-санитарная помощь: </t>
    </r>
    <r>
      <rPr>
        <sz val="12"/>
        <rFont val="Times New Roman"/>
        <family val="1"/>
      </rPr>
      <t>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</si>
  <si>
    <t xml:space="preserve">Лицензия №ЛО-03-01-002941 от 28.06.2019                      бессрочно                                        </t>
  </si>
  <si>
    <r>
      <t xml:space="preserve">
</t>
    </r>
    <r>
      <rPr>
        <b/>
        <sz val="12"/>
        <rFont val="Times New Roman"/>
        <family val="1"/>
      </rPr>
      <t xml:space="preserve">Специализированная </t>
    </r>
    <r>
      <rPr>
        <sz val="12"/>
        <rFont val="Times New Roman"/>
        <family val="1"/>
      </rPr>
      <t xml:space="preserve">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прививок),диетологии, инфекционным болезням, лечебной физкультуре, медицинскому массажу, неврологии, неонатологии, операционному делу, организации сестринского дела, педиатрии, патологической анатомии, рентгенологии, сестринскому делу, сестринскому делу в педиатрии, трансфузиологии, ультразвуковой диагностике, физиотерапии,  хирургии,  эндоскопии,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</si>
  <si>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</si>
  <si>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инфекционным болезням, диетологии, клинической лабораторной диагностике, лабораторной диагностике, неврологии, неонатологии, организации здравоохранения и общественному здоровью, организации сестринского дела, операционному делу, оториноларингологии (за исключением кохлеарной имплантации),патологической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 </t>
    </r>
  </si>
  <si>
    <r>
      <rPr>
        <b/>
        <sz val="12"/>
        <rFont val="Times New Roman"/>
        <family val="1"/>
      </rP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гигиеническому воспитанию,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технологий),дерматовенерологии,  диабетологии, инфекционным болезням, кардиологии, клинической фармакологии,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травматологии и ортопедии, ультразвуковой диагностике, физиотерапии, фтизиатрии, функциональной диагностике, хирургии, эндокринологии, эндоскопии, эпидемиологии
</t>
    </r>
  </si>
  <si>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диетологии,вакцинации (проведению профилактических прививок),  дерматовенерологии, диетологии, инфекционным болезням, клинической фармакологии, лабораторной диагностике,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педиатрии,  сестринскому делу, сестринскому делу в педиатрии, стоматологии хирургической, терапии, травматологии и ортопедии, трансфузиологии, физиотерапии, функциональной диагностике, хирургии,  эндокринологии,  </t>
    </r>
  </si>
  <si>
    <r>
      <t xml:space="preserve">Первичная врачебная </t>
    </r>
    <r>
      <rPr>
        <sz val="12"/>
        <rFont val="Times New Roman"/>
        <family val="1"/>
      </rPr>
      <t xml:space="preserve">медико-санитарная помощь по: неотложной медицинской помощи, педиатрии, терапии, общей врачебной практике (семейной медицине).                                                              </t>
    </r>
    <r>
      <rPr>
        <b/>
        <sz val="12"/>
        <rFont val="Times New Roman"/>
        <family val="1"/>
      </rPr>
      <t>Первичная специализированная по</t>
    </r>
    <r>
      <rPr>
        <sz val="12"/>
        <rFont val="Times New Roman"/>
        <family val="1"/>
      </rPr>
      <t>: акушерству и гинекологии(за иск. использования вспомогательных репродуктивных технологий), акушерству и гинекологии (искусственному прерыванию беременности), неврологии, онкологии</t>
    </r>
  </si>
  <si>
    <r>
      <t xml:space="preserve">Первичная доврачебная </t>
    </r>
    <r>
      <rPr>
        <sz val="12"/>
        <rFont val="Times New Roman"/>
        <family val="1"/>
      </rPr>
      <t>медико-санитарная помощь по</t>
    </r>
    <r>
      <rPr>
        <b/>
        <sz val="12"/>
        <rFont val="Times New Roman"/>
        <family val="1"/>
      </rPr>
      <t xml:space="preserve">: </t>
    </r>
    <r>
      <rPr>
        <sz val="12"/>
        <rFont val="Times New Roman"/>
        <family val="1"/>
      </rPr>
      <t>акушерскому делу,</t>
    </r>
    <r>
      <rPr>
        <b/>
        <sz val="12"/>
        <rFont val="Times New Roman"/>
        <family val="1"/>
      </rPr>
      <t xml:space="preserve"> </t>
    </r>
    <r>
      <rPr>
        <sz val="12"/>
        <rFont val="Times New Roman"/>
        <family val="1"/>
      </rPr>
      <t xml:space="preserve">вакцинации (проведению профилактических прививок),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 xml:space="preserve"> Первичная</t>
    </r>
    <r>
      <rPr>
        <sz val="12"/>
        <rFont val="Times New Roman"/>
        <family val="1"/>
      </rPr>
      <t xml:space="preserve"> </t>
    </r>
    <r>
      <rPr>
        <b/>
        <sz val="12"/>
        <rFont val="Times New Roman"/>
        <family val="1"/>
      </rPr>
      <t>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мед.помощь по:  акушерству и гинекологии(за иск. исп. вспомогательных репродуктивных технологий), акушерству и гинекологии (искусственному прерыванию беременности) дерматовенерологии, детской кардиологии, детской урологии-адрологии,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медицинской реалибитации, неврологии, онкологии,организации здравоохранения и общественному здоровью, оторингологии (за иск.кохлеарной имплантации), офтальмологии,  профпатологии, психиатрии, психиатрии-наркологии, рефлексотерапии, рентгенологии,  стоматологии детской, стоматологии ортопедической, стоматологии общей практики, стоматологии терапевтической, стоматологии хирургической, травмотологии и ортопедии, ультразвуковой диагностике, управлению сестринской деятельностью, физиотерапии, фтизиатрии, функциональной диагностике, хирургии, эндокринологии, эндоскопии, эпидемиологии.</t>
    </r>
  </si>
  <si>
    <r>
      <rPr>
        <b/>
        <sz val="10"/>
        <rFont val="Times New Roman"/>
        <family val="1"/>
      </rPr>
      <t xml:space="preserve">Скорой медицинской помощи по: </t>
    </r>
    <r>
      <rPr>
        <sz val="10"/>
        <rFont val="Times New Roman"/>
        <family val="1"/>
      </rPr>
      <t>скорой медицинской помощи</t>
    </r>
  </si>
  <si>
    <t xml:space="preserve">терапии,  акушерству и гинекологии(за иск. использования вспомогательных репродуктивных технологий).  </t>
  </si>
  <si>
    <t xml:space="preserve">Лицензия №ЛО-03-01-002844 от 08.02.2019                           бессрочно     </t>
  </si>
  <si>
    <r>
      <t xml:space="preserve">Специализированная   </t>
    </r>
    <r>
      <rPr>
        <sz val="12"/>
        <rFont val="Times New Roman"/>
        <family val="1"/>
      </rPr>
      <t>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  анестезиологии и реаниматологии,  бактериологии,  дерматовенерологии, детской хирургии,диетологии, инфекционным болезням, кардиологии, клинической лабораторной диагностике, лабораторной диагностике, лечебной физкультуре, лечебной физкультуре и спортивной медицине, медицинской статистике, медицинскому массажу, неврологии, неонатологии, организации здравоохранения и общественному здоровью, организации сестринского дела,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</si>
  <si>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эндоскопии, эпидемиологии; 
</t>
    </r>
  </si>
  <si>
    <r>
      <t xml:space="preserve">специализированная </t>
    </r>
    <r>
      <rPr>
        <sz val="12"/>
        <rFont val="Times New Roman"/>
        <family val="1"/>
      </rPr>
      <t xml:space="preserve">медицинская помощь в стационарных условиях по: акушерскому делу,акушерству и гинекологии (за исключением использования вспомогательных репродуктивных технологий),акушерству и гинекологии (исскуственному прерыванию беременности),  анестезиологии и реаниматологии,,вакцинации (проведению профилактических прививок), дерматовенерологии, диетологии, инфекционным болезням, кардиологии, неврологии, неонатологии, операционному делу, организации здравоохранения и общественному здоровью, патологической анатомии педиатрии,сестринскому делу,сестринскому делу в педиатрии, терапии,травматологии и ортопедии, хирургии.                                                                                                                                               трансфузиологии, </t>
    </r>
  </si>
  <si>
    <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дезинфектологии,   лечебной физкультуре, лабораторному делу,лабораторной диагностике,  лечебному делу, медицинской статистике, медицинскому массажу, неотложной медицинской помощи,общей практике,организации сестринского дела,  рентгенологии, сестринскому делу, сестринскому делу в педиатрии, стоматологии, физиотерапии,функциональной диагностике,эпидемиологии;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(исскуственному прерыванию беременности), гериатрии, дерматовенерологии, инфекционны болезням, кардиологии, клинической лабораторной диагностике,лечебной физкультуре и спортивной медицине,неврологии, онкологии, организации здравоохранению и общественному здоровью, оториноларингологии (за исключением кохлеарной имплантации),офтальмологии, профпатологии, психиатрии,психиатрии-наркологии,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 травматологии и ортопедии, ультразвуковой диагностике,  функциональной диагностике,фтизиатрии, хирургии, эндокринологии, эндоскопии,эпидемиологии                                
</t>
    </r>
  </si>
  <si>
    <r>
      <rPr>
        <b/>
        <sz val="12"/>
        <rFont val="Times New Roman"/>
        <family val="1"/>
      </rPr>
      <t>Скорая медицинская помощь</t>
    </r>
    <r>
      <rPr>
        <sz val="12"/>
        <rFont val="Times New Roman"/>
        <family val="1"/>
      </rPr>
      <t xml:space="preserve"> вне медицинской организации по: скорой медицинской помощи.
</t>
    </r>
    <r>
      <rPr>
        <sz val="10"/>
        <rFont val="Times New Roman"/>
        <family val="1"/>
      </rPr>
      <t xml:space="preserve">
</t>
    </r>
  </si>
  <si>
    <t xml:space="preserve"> стоматологии ортопедической, физиотерапии,  дезинфектологии, педиатрии, терапии, акушерству и гинекологии (за исключением использования вспомогательных репродуктивных технологий), дерматовенерологии, кардиологии,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физиотерапии, фтизиатрии,  хирургии, эндоскопии,  эпидемиологии, эндокринологии, 
</t>
  </si>
  <si>
    <t xml:space="preserve"> терапии, акушерству и гинекологии (за исключением использования вспомогательных репродуктивных технологий).
</t>
  </si>
  <si>
    <t xml:space="preserve">Лицензия №ЛО-03-01-002722 от 04.09.2018                        бессрочно                          </t>
  </si>
  <si>
    <t>Лицензия№ ЛО-03-01-002870 от 12.04.2019                                     бессрочно</t>
  </si>
  <si>
    <t>Лицензия № ЛО-03-01-002486от 12.09.2017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</si>
  <si>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неотложной медицинской помощи, лабораторной диагностике,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дерматовенерологии, акушерству и гинекологии (за исключением использования вспомогательных репродуктивных технологий), детской хирургии, инфекционным болезням, клинической лабораторной диагностике, лечебной физкультуре и спортивной медицине, неврологии, организации здравоохранения и общественному здоровью,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ультразвуковой диагностике, фтизиатрии, функциональной диагностике, хирургии, эндокринологии, эндоскопии, эпидемиологии. 
</t>
    </r>
  </si>
  <si>
    <t xml:space="preserve">Лицензия №ЛО-03-01-002871 от 12.04.2019                                     бессрочно  </t>
  </si>
  <si>
    <t xml:space="preserve">Лицензия №ЛО-03-01-002982 от 27.09.2019                                        бессрочно                    </t>
  </si>
  <si>
    <r>
      <t xml:space="preserve">специализированная </t>
    </r>
    <r>
      <rPr>
        <sz val="12"/>
        <rFont val="Times New Roman"/>
        <family val="1"/>
      </rPr>
      <t xml:space="preserve">медицинская помощь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диетологии,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        </t>
    </r>
  </si>
  <si>
    <t>Лицензия №ЛО-03-01-002880 от 06.05.2019                                                бессрочно</t>
  </si>
  <si>
    <t>Лицензия №ЛО-03-01-002937 от 24.06.2019                              бессрочно</t>
  </si>
  <si>
    <r>
      <t>Специализированная</t>
    </r>
    <r>
      <rPr>
        <sz val="12"/>
        <rFont val="Times New Roman"/>
        <family val="1"/>
      </rPr>
      <t xml:space="preserve"> медицинская помощь по:   акушерскому делу,  акушерству и гинекологии (за исключением использования вспомогательных репродуктивных технологий и искусственному прерыванию беременности),анестезиологии и реаниматологии, вакцинации (проведению профилактических прививок), дерматовенерологии, диетологии, инфекционным болезням,клинической лабораторной диагностике, медицинскому массажу, неврологии, неонатологии, операционному делу, патологической анатомии, 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эндоскопии,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</si>
  <si>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дезинфектологии,  лабораторной диагностике, лабораторному делу,  лечебному делу, лечебной физкультуре,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 неотложной медицинской помощи,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и искусственному прерыванию беременности),акушерству и гинекологии (искусственному прерыванию беременности ) дерматовенерологии,инфекционным болезням,клинической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анатомии,профпатологии, психиатрии, психиатрии-наркологии, рентгенологии, стоматологии общей практики, стоматологии ортопедической,  стоматологии детской, стоматологии терапевтической, стоматологии хирургической,  травматологии и ортопедии,  ультразвуковой диагностике,управлению сестринской деятельностью, урологии, физиотерапии, фтизиатрии, функциональной диагностике, хирургии, эндокринологии, эндоскопии, эпидемиологии
</t>
    </r>
  </si>
  <si>
    <r>
      <rPr>
        <b/>
        <sz val="12"/>
        <rFont val="Times New Roman"/>
        <family val="1"/>
      </rPr>
      <t>Скорая медицинская помощь</t>
    </r>
    <r>
      <rPr>
        <sz val="12"/>
        <rFont val="Times New Roman"/>
        <family val="1"/>
      </rPr>
      <t xml:space="preserve">  по: скорой медицинской помощи.</t>
    </r>
  </si>
  <si>
    <t>Лицензия №ЛО-03-01-002910 от 28.05.2019                                  бессрочно</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</si>
  <si>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лабораторной диагностике, лечебному делу, неотложной медицинской помощи, общей практике, организации сестринского дела,  рентгенологии, сестринскому делу, сестринскому делу в педиатрии, функциональной диагностике, физиотерапии,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 неотложной медицинской помощи, педиатрии, организации здравоохранения и общественному здоровью, общей врачебной практике (семейной медицине),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ультразвуковой диагностике, фтизиатрии, хирургии, эндокринологии; 
</t>
    </r>
  </si>
  <si>
    <r>
      <rPr>
        <b/>
        <sz val="12"/>
        <rFont val="Times New Roman"/>
        <family val="1"/>
      </rPr>
      <t>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технологий)анестезиологии и реаниматологии, диетологии, клинической лабораторной диагностике, лабораторной диагностике, неврологии, организации сестринского дела, операционному делу,  педиатрии, рентгенологии,сестринскому делу, сестринскому делу в педиатрии, терапии, трансфузиологии, ультразвуковой диагностике, физиотерапии, хирургии.</t>
    </r>
  </si>
  <si>
    <r>
      <t>Первичная врачебная</t>
    </r>
    <r>
      <rPr>
        <sz val="12"/>
        <rFont val="Times New Roman"/>
        <family val="1"/>
      </rPr>
      <t xml:space="preserve"> 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 xml:space="preserve">первичная специализированная </t>
    </r>
    <r>
      <rPr>
        <sz val="12"/>
        <rFont val="Times New Roman"/>
        <family val="1"/>
      </rPr>
      <t xml:space="preserve">: неврологии, хирургии
</t>
    </r>
    <r>
      <rPr>
        <b/>
        <sz val="12"/>
        <rFont val="Times New Roman"/>
        <family val="1"/>
      </rPr>
      <t>специализированна</t>
    </r>
    <r>
      <rPr>
        <sz val="12"/>
        <rFont val="Times New Roman"/>
        <family val="1"/>
      </rPr>
      <t>я медико-санитарная помощь в условиях дневного стационара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t>
    </r>
    <r>
      <rPr>
        <b/>
        <sz val="12"/>
        <rFont val="Times New Roman"/>
        <family val="1"/>
      </rPr>
      <t xml:space="preserve">
</t>
    </r>
  </si>
  <si>
    <t>Лицензия №ЛО-03-01-002830 от 10.06.2019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</si>
  <si>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вакцинации(проведению профилактических прививок), неотложной медицинской помощи,общей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 помощь по: акушерству и гинекологии(за искл.исп.вспомогательных репродуктивных технологий), акушерству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неврологии, лечебной физкультуре и спортивной медицине,онкологии, организациии здравоохранения и общественному здоровью, оторинолагологии (за искл.кохлеарной имплантации), офтальмологии,  профпатологии, психиатрии-наркологии, рентгенологии, стоматологии детской, стоматологии общей практики, травмотологии и ортопедии, ультразвуковой диагностике, управлению сестринской деятельностью, урологии,  фтизиатрии, эндоскопии, физиотерапии, функциональной диагностике, хирургии, эндокринологии, эпидемиологии, эндоскопии</t>
    </r>
  </si>
  <si>
    <r>
      <rPr>
        <b/>
        <sz val="12"/>
        <rFont val="Times New Roman"/>
        <family val="1"/>
      </rPr>
      <t>Скорая медицинская помощ</t>
    </r>
    <r>
      <rPr>
        <sz val="12"/>
        <rFont val="Times New Roman"/>
        <family val="1"/>
      </rPr>
      <t xml:space="preserve">ь вне медицинской организации по: скорой медицинской помощи. </t>
    </r>
  </si>
  <si>
    <t>Лицензия №ЛО-03-01-002953 от 02.08.2019                         бессрочно</t>
  </si>
  <si>
    <r>
      <t>Первичная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беременности),анестезиологии и реаниматологии,вакцинации (проведению профилактических прививок),  дерматовенерологии,диетологии,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лечебной физкультуре и спортивной медицине,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оториноларингологии (за исключением кохлеарной имплантации), патологической анатомии, педиатрии, реаниматологии, рентгенологии, сестринскому делу, 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 эпидемиологии,</t>
    </r>
  </si>
  <si>
    <r>
      <t xml:space="preserve">Первичная врачебная </t>
    </r>
    <r>
      <rPr>
        <sz val="12"/>
        <rFont val="Times New Roman"/>
        <family val="1"/>
      </rPr>
      <t xml:space="preserve">медико-санитарная помощь в условиях дневного стационара по: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акушерству и гинекологии (за исключением использования вспомогательных репродуктивных технологий),</t>
    </r>
  </si>
  <si>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лабораторному делу, лечебной физкультуре, лечебному делу, медицинскому массажу,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неотложной медицинской помощи, вакцинации (проведению профилактических прививок),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технологий),акушеству и гинекологии (искусственному прерыванию беременности), дерматовенерологии, инфекционным болезням, кардиологии, клинической лабораторной диагностике, лечебной физкультуре и спортивной медицине, неврологии, онкологии, организации здравоохранения и общественному здоровью, офтальмологии, оториноларингологии (за исключением кохлеарной имплантации), профпатологии, психиатрии, психиатрии-наркологии,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 ультразвуковой диагностике, урологии, физиотерапии, фтизиатрии, функциональной диагностике, хирургии, эндокринологии,  эндоскопии.  
</t>
    </r>
  </si>
  <si>
    <r>
      <rPr>
        <sz val="12"/>
        <rFont val="Times New Roman"/>
        <family val="1"/>
      </rPr>
      <t xml:space="preserve"> </t>
    </r>
    <r>
      <rPr>
        <b/>
        <sz val="12"/>
        <rFont val="Times New Roman"/>
        <family val="1"/>
      </rPr>
      <t>Скорая медицинская помощь</t>
    </r>
    <r>
      <rPr>
        <sz val="12"/>
        <rFont val="Times New Roman"/>
        <family val="1"/>
      </rPr>
      <t xml:space="preserve"> вне медицинской организации по: медицинской статистике, скорой медицинской помощи.</t>
    </r>
    <r>
      <rPr>
        <sz val="10"/>
        <rFont val="Times New Roman"/>
        <family val="1"/>
      </rPr>
      <t xml:space="preserve"> </t>
    </r>
  </si>
  <si>
    <t xml:space="preserve">Лицензия №ФС-03-01-000426 от 05.08.2019                         бессрочно                      </t>
  </si>
  <si>
    <r>
      <t>Первичная доврачебная</t>
    </r>
    <r>
      <rPr>
        <sz val="12"/>
        <rFont val="Times New Roman"/>
        <family val="1"/>
      </rPr>
      <t xml:space="preserve"> медико-санитарная помощь в амбулаторных условиях по: бактериологии, вакцинации (проведению профилактических прививок),  лабораторному делу, рентгенологии, сестринскому делу,  стоматологии,физиотерапии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дерматовенерологии, инфекционным болезням, кардиологии, медицинской статистике, неврологии,  организации здравоохранения и общественному здоровью, офтальмологии, оториноларингологии (за исключением кохлеарной имплантации),  психиатрии, психиатрии-наркологии, стоматологии терапевтической, стоматологии общей практики, травматологии и ортопедии,   функциональной диагностике, хирургии, эндокринологии, эпидемиологии 
</t>
    </r>
  </si>
  <si>
    <r>
      <t>Первичная специализированная</t>
    </r>
    <r>
      <rPr>
        <sz val="12"/>
        <rFont val="Times New Roman"/>
        <family val="1"/>
      </rPr>
      <t xml:space="preserve"> медицинская помощь в стационарных условиях по: диетологии, клинической лабораторной диагностике, лабораторной диагностике, лечебной физкультуре и спортивной медицине, медицинскому массажу, неврологии, организации здравоохранения и общественному здоровью,  рентгенологии, сестринскому делу, терапии, ультразвуковой диагностике,  физиотерапии, функциональной диагностике,эндоскопии.</t>
    </r>
  </si>
  <si>
    <r>
      <t xml:space="preserve">Первичная врачебная </t>
    </r>
    <r>
      <rPr>
        <sz val="12"/>
        <rFont val="Times New Roman"/>
        <family val="1"/>
      </rPr>
      <t>медико-санитарная помощь в условиях дневного стационара по: терапии;</t>
    </r>
  </si>
  <si>
    <t xml:space="preserve">  Лицензия №ЛО-03-01-002822 от 07.10.2019                           бессрочно</t>
  </si>
  <si>
    <r>
      <t xml:space="preserve">Первичная доврачебная </t>
    </r>
    <r>
      <rPr>
        <sz val="12"/>
        <rFont val="Times New Roman"/>
        <family val="1"/>
      </rPr>
      <t xml:space="preserve">медико-санитарная помощь  по: акушерскому делу,  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неотложной медицинской помощи, организации сестринского дела, паразитологии, рентгенологии, сестринскому делу, сестринскому делу в педиатрии, стоматологии ортопедической, физиотерапии,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по: вакцинации (проведению профилактических прививок), неотложной медицинской помощи,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дерматовенерологии, детской хирургии, инфекционным болезням, кардиологии, клинической лабораторной диагностике,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физиотерапии, фтизиатрии, функциональной диагностике, хирургии, эндокринологии; </t>
    </r>
    <r>
      <rPr>
        <b/>
        <sz val="12"/>
        <rFont val="Times New Roman"/>
        <family val="1"/>
      </rPr>
      <t xml:space="preserve">
</t>
    </r>
  </si>
  <si>
    <r>
      <rPr>
        <b/>
        <sz val="12"/>
        <rFont val="Times New Roman"/>
        <family val="1"/>
      </rPr>
      <t xml:space="preserve">Специализированная </t>
    </r>
    <r>
      <rPr>
        <sz val="12"/>
        <rFont val="Times New Roman"/>
        <family val="1"/>
      </rPr>
      <t>медицинская помощь  по: гистологии, акушерскому делу,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гистологии, диетологии, инфекционным болезням, кардиологии, клинической лабораторной диагностике, лабораторной диагностике, лабораторному делу, лечебной физкультуре, медицинской статистике, медицинскому массажу, неврологии, неонатологии, операционному делу, организации здравоохранения и общественному здоровью, организации сестринского дела, паразитологии, патологической анатомии, педиатрии, рентгенологии, сестринскому делу,сестринскому делу в педиатрии, терапии, травматологии и ортопедии, трансфузиологии, ультразвуковой диагностике, управлению сестринской деятельностью, физиотерапии, функциональной диагностике, хирургии. эндокринологии, эндоскопии</t>
    </r>
  </si>
  <si>
    <r>
      <t>Первичная доврачебная</t>
    </r>
    <r>
      <rPr>
        <sz val="12"/>
        <rFont val="Times New Roman"/>
        <family val="1"/>
      </rPr>
      <t xml:space="preserve"> медико-санитарная помощь по: акушерскому делу,вакцинации (проведению профилактических прививок), лабораторной диагностике, лечебной физкультуре, лечебному делу, медицинской статистике, медицинскому массажу, организации сестринского дела, рентгенологии, сестринскому делу, сестринскому делу в педиатрии, физиотерапии, функциональной диагностике, ; 
</t>
    </r>
    <r>
      <rPr>
        <b/>
        <sz val="12"/>
        <rFont val="Times New Roman"/>
        <family val="1"/>
      </rPr>
      <t xml:space="preserve">Первичная врачебная </t>
    </r>
    <r>
      <rPr>
        <sz val="12"/>
        <rFont val="Times New Roman"/>
        <family val="1"/>
      </rPr>
      <t xml:space="preserve">медико-санитарная помощь по:неотложной медицинской помощи, организации здравоохранения и общественному здоровью, педиатрии, терапии;
</t>
    </r>
    <r>
      <rPr>
        <b/>
        <sz val="12"/>
        <rFont val="Times New Roman"/>
        <family val="1"/>
      </rPr>
      <t xml:space="preserve"> Первичная специализированная </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детской хирургии, клинической лабораторной диагностике, неврологии, оториноларингологии (за исключением кохлеарной имплантации), офтальмологии, профпатологии, рентгенологии, рефлексотерапии, стоматологии общей практики, ультразвуковой диагностике, функциональной диагностике, хирургии, эндокринологии. 
</t>
    </r>
  </si>
  <si>
    <t>Лицензия №ЛО-03-01-003004 от 10.10.2019                     бессрочно</t>
  </si>
  <si>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лабораторному делу, лечебному делу, медицинской статистике, неотложной медицинской помощи, организации сестринского дела, рентгенологии, сестринскому делу, стоматологии,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терапии; 
</t>
    </r>
    <r>
      <rPr>
        <b/>
        <sz val="12"/>
        <rFont val="Times New Roman"/>
        <family val="1"/>
      </rPr>
      <t xml:space="preserve">Первичная 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дерматовенерологии, клинической лабораторной диагностике, мануальной терапии, неврологии, неотложной медицинской помощи, организации здравоохранения и общественному здоровью, оториноларингологии (за исключением кохлеарной имплантации), офтальмологии, психиатрии-наркологии, рентгенологии, стоматологии общей практики, ультразвуковой диагностике, управлению сестринской деятельностью, функциональной диагностике, хирургии, эндоскопии.
</t>
    </r>
  </si>
  <si>
    <r>
      <t>Первичная доврачебная</t>
    </r>
    <r>
      <rPr>
        <sz val="12"/>
        <rFont val="Times New Roman"/>
        <family val="1"/>
      </rPr>
      <t xml:space="preserve"> медико-санитарная помощь в амбулаторных условиях по: сестринскому делу, рентгенологии, стоматологии,  стоматологии профилактической;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</si>
  <si>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t>Первичная</t>
    </r>
    <r>
      <rPr>
        <sz val="12"/>
        <rFont val="Times New Roman"/>
        <family val="1"/>
      </rPr>
      <t xml:space="preserve"> </t>
    </r>
    <r>
      <rPr>
        <b/>
        <sz val="12"/>
        <rFont val="Times New Roman"/>
        <family val="1"/>
      </rPr>
      <t xml:space="preserve">доврачебная </t>
    </r>
    <r>
      <rPr>
        <sz val="12"/>
        <rFont val="Times New Roman"/>
        <family val="1"/>
      </rPr>
      <t xml:space="preserve">медико-санитарная помощь по: рентгенологии, сестринскому делу, стоматологии.                                                                                                                      </t>
    </r>
    <r>
      <rPr>
        <b/>
        <sz val="12"/>
        <rFont val="Times New Roman"/>
        <family val="1"/>
      </rPr>
      <t>Первичная</t>
    </r>
    <r>
      <rPr>
        <sz val="12"/>
        <rFont val="Times New Roman"/>
        <family val="1"/>
      </rPr>
      <t xml:space="preserve"> с</t>
    </r>
    <r>
      <rPr>
        <b/>
        <sz val="12"/>
        <rFont val="Times New Roman"/>
        <family val="1"/>
      </rPr>
      <t>пециализированная</t>
    </r>
    <r>
      <rPr>
        <sz val="12"/>
        <rFont val="Times New Roman"/>
        <family val="1"/>
      </rPr>
      <t xml:space="preserve"> медико-санитарная помощь по: организации здравоохранения и общественному здоровью, стоматологии общей практики, стоматологии ортопедической,стоматологии терапевтической, стоматологии хирургической. </t>
    </r>
  </si>
  <si>
    <r>
      <rPr>
        <b/>
        <sz val="12"/>
        <rFont val="Times New Roman"/>
        <family val="1"/>
      </rPr>
      <t xml:space="preserve">первичная специализированная </t>
    </r>
    <r>
      <rPr>
        <sz val="12"/>
        <rFont val="Times New Roman"/>
        <family val="1"/>
      </rPr>
      <t>по: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</si>
  <si>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специализированная</t>
    </r>
    <r>
      <rPr>
        <sz val="12"/>
        <rFont val="Times New Roman"/>
        <family val="1"/>
      </rPr>
      <t xml:space="preserve"> медико-санитарная помощь по: рентгенологии                                                                                </t>
    </r>
  </si>
  <si>
    <r>
      <t xml:space="preserve"> </t>
    </r>
    <r>
      <rPr>
        <b/>
        <sz val="12"/>
        <rFont val="Times New Roman"/>
        <family val="1"/>
      </rPr>
      <t>первичной доврачебной</t>
    </r>
    <r>
      <rPr>
        <sz val="12"/>
        <rFont val="Times New Roman"/>
        <family val="1"/>
      </rPr>
      <t xml:space="preserve"> медико-санитарной помощи в амбулаторных условиях по: анестезиологии и реаниматологии, лабораторной диагностике, лечебному делу, операционному делу, организации сестринского дела, сестринскому делу, ;
</t>
    </r>
    <r>
      <rPr>
        <b/>
        <sz val="12"/>
        <rFont val="Times New Roman"/>
        <family val="1"/>
      </rPr>
      <t xml:space="preserve">первичной врачебной </t>
    </r>
    <r>
      <rPr>
        <sz val="12"/>
        <rFont val="Times New Roman"/>
        <family val="1"/>
      </rPr>
      <t xml:space="preserve">медико-санитарной помощи в амбулаторных условиях по: организации здравоохранения и общественному здоровью,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 анестезиологии и реаниматологии,кардиологии,  клинической лабораторной диагностике, нефрологии, сердечно-сосудистой хирургии, ультразвуковой диагностике, урологии, эндокринологии, эпидемиологии.
</t>
    </r>
  </si>
  <si>
    <t xml:space="preserve">Лицензия №ЛО-03-01-002754 от 24.10.2018                     бессрочно                                                        </t>
  </si>
  <si>
    <r>
      <rPr>
        <b/>
        <sz val="12"/>
        <rFont val="Times New Roman"/>
        <family val="1"/>
      </rPr>
      <t>первичная доврачебная по</t>
    </r>
    <r>
      <rPr>
        <sz val="12"/>
        <rFont val="Times New Roman"/>
        <family val="1"/>
      </rPr>
      <t xml:space="preserve">: акушерскому делу, сестринскому делу, медицинскому массажу;                                                                                                                                             </t>
    </r>
    <r>
      <rPr>
        <b/>
        <sz val="12"/>
        <rFont val="Times New Roman"/>
        <family val="1"/>
      </rPr>
      <t xml:space="preserve">первичная врачебная </t>
    </r>
    <r>
      <rPr>
        <sz val="12"/>
        <rFont val="Times New Roman"/>
        <family val="1"/>
      </rPr>
      <t xml:space="preserve">по:  терапии;                                                                                               </t>
    </r>
    <r>
      <rPr>
        <b/>
        <sz val="12"/>
        <rFont val="Times New Roman"/>
        <family val="1"/>
      </rPr>
      <t xml:space="preserve">первичная специализированная </t>
    </r>
    <r>
      <rPr>
        <sz val="12"/>
        <rFont val="Times New Roman"/>
        <family val="1"/>
      </rPr>
      <t>по: акушерству и гинекологии (за исключением использования репродуктивных технологий), акушерству и гинекологии (искусственному прерыванию беременности), анестезиологии и реаниматологии, дерматовенерологии,  кардиологии, колопроктологии, лечебной физкультуре и спортивной медицине, мануальной терапии,  онкологии, организации здравоохранения и общественному здоровью, оториноларингологии (за исключением кохлеарной имплантации), урологии, ультразвуковой диагностике, функциональной диагностике, эндокринологии</t>
    </r>
  </si>
  <si>
    <r>
      <rPr>
        <b/>
        <sz val="12"/>
        <rFont val="Times New Roman"/>
        <family val="1"/>
      </rPr>
      <t xml:space="preserve">Специализированная медицинская помощь </t>
    </r>
    <r>
      <rPr>
        <sz val="12"/>
        <rFont val="Times New Roman"/>
        <family val="1"/>
      </rPr>
      <t xml:space="preserve">по: акушерскому делу, акушерству и гинекологии (за исключением использования вспомогательных репродуктивных технологий), организации здравоохранения и общественному здоровью, </t>
    </r>
  </si>
  <si>
    <r>
      <t xml:space="preserve">Первичная доврачебная </t>
    </r>
    <r>
      <rPr>
        <sz val="12"/>
        <rFont val="Times New Roman"/>
        <family val="1"/>
      </rPr>
      <t xml:space="preserve">медико-санитарная помощь по:  лабораторной диагностике, лабораторному делу, лечебной физкультуре, медицинской статистике, медицинскому массажу, организации сестринского дела, сестринскому делу, сестринскому делу в косметологии, физиотерапии, функциональной диагностике.                                            </t>
    </r>
    <r>
      <rPr>
        <b/>
        <sz val="12"/>
        <rFont val="Times New Roman"/>
        <family val="1"/>
      </rPr>
      <t xml:space="preserve">Первичной врачебной </t>
    </r>
    <r>
      <rPr>
        <sz val="12"/>
        <rFont val="Times New Roman"/>
        <family val="1"/>
      </rPr>
      <t xml:space="preserve">медико-санитарной помощи по </t>
    </r>
    <r>
      <rPr>
        <b/>
        <sz val="12"/>
        <rFont val="Times New Roman"/>
        <family val="1"/>
      </rPr>
      <t xml:space="preserve">:  </t>
    </r>
    <r>
      <rPr>
        <sz val="12"/>
        <rFont val="Times New Roman"/>
        <family val="1"/>
      </rPr>
      <t xml:space="preserve">педиатрии, терапии.                             </t>
    </r>
    <r>
      <rPr>
        <b/>
        <sz val="12"/>
        <rFont val="Times New Roman"/>
        <family val="1"/>
      </rPr>
      <t xml:space="preserve">Специализированная </t>
    </r>
    <r>
      <rPr>
        <sz val="12"/>
        <rFont val="Times New Roman"/>
        <family val="1"/>
      </rPr>
      <t xml:space="preserve">медицинская помощь по: гериатрии, дерматовенеролгии, кардиологии, косметологии, лечебной физкультуре и спортивной медицине, мануальной терапии, медицинской реалибитации, неврологии, организации здравоохранения и общественному здоровью, офтальмологии,  ревматологии, рефлексотерапии, психотерапии, травмотологии и ортопедии, ультразвуковой диагностике, урологии, физиотерапии, функциональной диагностике, эндокринологии. </t>
    </r>
  </si>
  <si>
    <t>Лицензия № ЛО-03-01-002935 от 26.06.2019 г.                             Бессрочно                          Лицензия № ФС-03-01-000414 от 19.09.2018 г.                             Бессрочно</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</si>
  <si>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акушерскому делу, анестезиологии и реаниматологии,  лабораторной диагностике, медицинскому массажу, операционному делу, организации сестринского дела,  рентгенологии, сестринскому делу,  физиотерапии; 
</t>
    </r>
    <r>
      <rPr>
        <b/>
        <sz val="12"/>
        <rFont val="Times New Roman"/>
        <family val="1"/>
      </rPr>
      <t>Первичная врачебная</t>
    </r>
    <r>
      <rPr>
        <sz val="12"/>
        <rFont val="Times New Roman"/>
        <family val="1"/>
      </rPr>
      <t xml:space="preserve"> медико-санитарная помощь в амбулаторных условиях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 акушерству и гинекологии (искусственному прерыванию беременности), анестезиологии и реаниматологии, гастроэнтерологии,  дерматовенерологии,  диетологии, забору, криоконсервации и хранению половых клеток и тканей репродуктивных органов, инфекционным болезням, кардиологии, клинической лабораторной диагностике, клинической фармакологии, колопроктологии, косметологии, медицинской генетике, мануальной терапии, неврологии,нейрохирургии,   нефрологии, онкологии,  организации здравоохранения и общественному здоровью, ортодонтии, оториноларингологии (за исключением кохлеарной имплантации), офтальмологии, пластической хирургии, психиатрии-наркологии, психотерапии, рентгенологии, ревматологии, рефлексотерапии, сердечно-сосудистой хирургии, стоматологии терапевтической, стоматологии ортопедической, стоматологии хирургической, травматологии и ортопедии, транспортировке половых клеток и (или) тканей репродуктивных органов, ультразвуковой диагностике, урологии, физиотерапии, хирургии,  функциональной диагностике,  эндокринологии, эпидемиологии, эндоскопии.
</t>
    </r>
  </si>
  <si>
    <r>
      <rPr>
        <b/>
        <sz val="12"/>
        <rFont val="Times New Roman"/>
        <family val="1"/>
      </rPr>
      <t xml:space="preserve">первичная врачебная по: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в условиях дневного стационара по: акушерству и гинекологии (за исключением использования вспомогательных репродуктивных технологий), акушерству и гинекологии (использованию вспомогательных репродуктивных технологий),акушерству и гинекологии (искусственному прерыванию беременности),анестезиологии и реаниматологии, гастроэнтнрологии, дезинфектологии,  инфекционным болезням, кардиологии, нейрохирургии, оториноларингологии (за исключением кохлеарной имплантации), колопроктологии,  транспортировке половых клеток и (или) тканей репродуктивных органов,  хирургии, эндоскопии                                                      </t>
    </r>
    <r>
      <rPr>
        <b/>
        <sz val="12"/>
        <rFont val="Times New Roman"/>
        <family val="1"/>
      </rPr>
      <t>специализированна</t>
    </r>
    <r>
      <rPr>
        <sz val="12"/>
        <rFont val="Times New Roman"/>
        <family val="1"/>
      </rPr>
      <t>я: колопроктологии, онкологии, операционному делу, сердечно-сосудистой хирургии, сестринскому делу, травматологии и ортопедии, урологии</t>
    </r>
  </si>
  <si>
    <r>
      <rPr>
        <b/>
        <sz val="12"/>
        <rFont val="Times New Roman"/>
        <family val="1"/>
      </rPr>
      <t xml:space="preserve">высокотехнологичная:    </t>
    </r>
    <r>
      <rPr>
        <sz val="12"/>
        <rFont val="Times New Roman"/>
        <family val="1"/>
      </rPr>
      <t xml:space="preserve">акушерству и гинекологии (за исключением использования вспомогательных репродуктивных технологий ), травматологии и ортопедии, урологии                                 </t>
    </r>
    <r>
      <rPr>
        <b/>
        <sz val="12"/>
        <rFont val="Times New Roman"/>
        <family val="1"/>
      </rPr>
      <t xml:space="preserve">                                                                                специализированная</t>
    </r>
    <r>
      <rPr>
        <sz val="12"/>
        <rFont val="Times New Roman"/>
        <family val="1"/>
      </rPr>
      <t xml:space="preserve"> медицинская помощь в стационарных условиях по: акушерскому делу,  акушерству и гинекологии (за исключением использования вспомогательных репродуктивных технологий и искусственного прерывания беременности),акушерству и гинекологии (искусственному прерыванию беременности) операционному делу, анестезиологии и реаниматологии, сестринскому делу, колопроктологии, пластической хирургии, рентгенологии, травматологии и ортопедии,урологии, трансфузиологии, хирургии, хирургии (абдоминальной) 
</t>
    </r>
  </si>
  <si>
    <r>
      <t>Первичная доврачебная</t>
    </r>
    <r>
      <rPr>
        <sz val="12"/>
        <rFont val="Times New Roman"/>
        <family val="1"/>
      </rPr>
      <t xml:space="preserve"> медико-санитарная помощь по: сестинскому делу, организации сестринского дела                                                                                                                                  </t>
    </r>
    <r>
      <rPr>
        <b/>
        <sz val="12"/>
        <rFont val="Times New Roman"/>
        <family val="1"/>
      </rPr>
      <t xml:space="preserve">первичная врачебная </t>
    </r>
    <r>
      <rPr>
        <sz val="12"/>
        <rFont val="Times New Roman"/>
        <family val="1"/>
      </rPr>
      <t xml:space="preserve">: терапии                                                                                                                       </t>
    </r>
    <r>
      <rPr>
        <b/>
        <sz val="12"/>
        <rFont val="Times New Roman"/>
        <family val="1"/>
      </rPr>
      <t xml:space="preserve">первичная специализированная </t>
    </r>
    <r>
      <rPr>
        <sz val="12"/>
        <rFont val="Times New Roman"/>
        <family val="1"/>
      </rPr>
      <t xml:space="preserve">медицинская помощь по: анестезиологии и реаниматологии, нефрологии, </t>
    </r>
  </si>
  <si>
    <r>
      <rPr>
        <b/>
        <sz val="12"/>
        <rFont val="Times New Roman"/>
        <family val="1"/>
      </rPr>
      <t xml:space="preserve">Первичная доврачебная </t>
    </r>
    <r>
      <rPr>
        <sz val="12"/>
        <rFont val="Times New Roman"/>
        <family val="1"/>
      </rPr>
      <t xml:space="preserve">медико-санитарная помощь по: гигиене в стоматологии, лечебному делу, рентгенологии, сестринскому делу.                                                                             </t>
    </r>
    <r>
      <rPr>
        <b/>
        <sz val="12"/>
        <rFont val="Times New Roman"/>
        <family val="1"/>
      </rPr>
      <t xml:space="preserve">Первичная специализированная: </t>
    </r>
    <r>
      <rPr>
        <sz val="12"/>
        <rFont val="Times New Roman"/>
        <family val="1"/>
      </rPr>
      <t xml:space="preserve">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
</t>
    </r>
  </si>
  <si>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  медицинскому массажу, сестринскому делу, сестринскому делу в педиатрии, вакцинации (проведению проф.прививок), лечебной физкультуре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организации здравоохранения и общественному здоровью, педиатрии.                            </t>
    </r>
    <r>
      <rPr>
        <b/>
        <sz val="12"/>
        <rFont val="Times New Roman"/>
        <family val="1"/>
      </rPr>
      <t xml:space="preserve">Первичная специализированная </t>
    </r>
    <r>
      <rPr>
        <sz val="12"/>
        <rFont val="Times New Roman"/>
        <family val="1"/>
      </rPr>
      <t>медико-санитарная помощь  в амбулаторных условиях по: аллергологии и иммунологии, гастроэнтерологии, мануальной терапии, неврологии, нефрологии, эндокринологии</t>
    </r>
  </si>
  <si>
    <t xml:space="preserve">Лицензия № ЛО-03-01-002993 от 17.09.2019 г.                 бессрочно                         </t>
  </si>
  <si>
    <r>
      <rPr>
        <b/>
        <sz val="12"/>
        <rFont val="Times New Roman"/>
        <family val="1"/>
      </rPr>
      <t>Первичная доврачебная</t>
    </r>
    <r>
      <rPr>
        <sz val="12"/>
        <rFont val="Times New Roman"/>
        <family val="1"/>
      </rPr>
      <t xml:space="preserve"> медико-санитарная помощь в амбулаторных условиях по:вакцинации (проведению профилактических прививок), медицинскому массажу, неотложной медицинской помощи,  организации сестринского дела,рентгенологии, сестринскому делу, сестринскому делу в педиатрии, функциональной диагностике;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по:вакцинации (проведению профилактических прививок),неотложной медицинской помощи,  педиатрии;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аллергологии и иммунологии, гастроэнтерологии, детской кардиологии, детской урологии-андрологии, детской хирургии, детской эндокринологии, инфекционным болезням,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ревматологии, стоматологии детской, стоматологии хирургической,  травматологии и ортопедии, ультразвуковой диагностике,   функциональной диагностике. 
</t>
    </r>
  </si>
  <si>
    <r>
      <rPr>
        <b/>
        <sz val="12"/>
        <rFont val="Times New Roman"/>
        <family val="1"/>
      </rPr>
      <t>Первичная врачебная</t>
    </r>
    <r>
      <rPr>
        <sz val="12"/>
        <rFont val="Times New Roman"/>
        <family val="1"/>
      </rPr>
      <t xml:space="preserve"> медико-санитарная помощь: педиатрии                                                                    </t>
    </r>
    <r>
      <rPr>
        <b/>
        <sz val="12"/>
        <rFont val="Times New Roman"/>
        <family val="1"/>
      </rPr>
      <t>Первичная специализированная</t>
    </r>
    <r>
      <rPr>
        <sz val="12"/>
        <rFont val="Times New Roman"/>
        <family val="1"/>
      </rPr>
      <t xml:space="preserve"> медико-санитарная помощь  по: анестезиологии и реаниматологии, стоматологии детской, стоматологии хирургической</t>
    </r>
  </si>
  <si>
    <t xml:space="preserve"> Лицензия №ЛО-03-01-002915от 14.06.2019 г.                 бессрочно</t>
  </si>
  <si>
    <r>
      <rPr>
        <b/>
        <sz val="12"/>
        <rFont val="Times New Roman"/>
        <family val="1"/>
      </rPr>
      <t xml:space="preserve">Первичная доврачебная по: </t>
    </r>
    <r>
      <rPr>
        <sz val="12"/>
        <rFont val="Times New Roman"/>
        <family val="1"/>
      </rPr>
      <t xml:space="preserve">рентгенологии, стоматологии ортопедической , сестринскому делу </t>
    </r>
    <r>
      <rPr>
        <b/>
        <sz val="12"/>
        <rFont val="Times New Roman"/>
        <family val="1"/>
      </rPr>
      <t xml:space="preserve">                                                                                                                                 Специализированная медицинская помощ</t>
    </r>
    <r>
      <rPr>
        <sz val="12"/>
        <rFont val="Times New Roman"/>
        <family val="1"/>
      </rPr>
      <t>ь по: организации здравоохранения и общественному здоровью, ортодонтии, стоматологии общей практики, стоматологии ортопедической, стоматологии  терапевтической, стоматологии хирургической.</t>
    </r>
  </si>
  <si>
    <t xml:space="preserve">Лицензия №ЛО-03-01-002875 от 22.04.2019 г.                      бессрочно                                         </t>
  </si>
  <si>
    <t>Лицензия №ЛО-03-01-001398 от 27.01.2014 г.                         Бессрочно                                 Лицензия №ЛО-03-01-002791 от 04.12.2018 г.                         Бессрочно</t>
  </si>
  <si>
    <r>
      <rPr>
        <b/>
        <sz val="12"/>
        <rFont val="Times New Roman"/>
        <family val="1"/>
      </rPr>
      <t xml:space="preserve">первичной доврачебной </t>
    </r>
    <r>
      <rPr>
        <sz val="12"/>
        <rFont val="Times New Roman"/>
        <family val="1"/>
      </rPr>
      <t xml:space="preserve">медико-санитарной помощи в амбулаторных условиях по: лабораторной диагностике, лечебному делу, медицинскому массажу, рентгенологии, сестринскому делу, сестринскому делу в педиатрии, физиотерапии, функциональной диагностике,
</t>
    </r>
    <r>
      <rPr>
        <b/>
        <sz val="12"/>
        <rFont val="Times New Roman"/>
        <family val="1"/>
      </rPr>
      <t>первичной врачебной</t>
    </r>
    <r>
      <rPr>
        <sz val="12"/>
        <rFont val="Times New Roman"/>
        <family val="1"/>
      </rPr>
      <t xml:space="preserve"> медико-санитарной помощи в амбулаторных условиях по: педиатрии, терапии;
</t>
    </r>
    <r>
      <rPr>
        <b/>
        <sz val="12"/>
        <rFont val="Times New Roman"/>
        <family val="1"/>
      </rPr>
      <t>первичной специализированной</t>
    </r>
    <r>
      <rPr>
        <sz val="12"/>
        <rFont val="Times New Roman"/>
        <family val="1"/>
      </rPr>
      <t xml:space="preserve"> медико-санитарной помощи в амбулаторных условиях по:акушерству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беременности),аллергологии и иммунологии,  гастроэнтерологии, дерматовенерологии,   кардиологии, клинической лабораторной диагностике, мануальной терапии, неврологии,   нейрохирургии, нефрологии, онкологии, организации здравоохранения и общественному здоровью, оториноларингологии (за исключением кохлеарной имплантации),офтальмологии, психиатрии, пульмонологии, ревматологии, рентгенологии, рефлексотерапии,  травматологии и ортопедии, ультразвуковой диагностике, урологии, функциональной диагностике, хирургии, эндокринологии, 
</t>
    </r>
  </si>
  <si>
    <t>Лицензия №ФС-03-01-000416 от 01.10.2018                      бессрочно</t>
  </si>
  <si>
    <r>
      <rPr>
        <b/>
        <sz val="12"/>
        <rFont val="Times New Roman"/>
        <family val="1"/>
      </rPr>
      <t xml:space="preserve">Первичная доврачебная </t>
    </r>
    <r>
      <rPr>
        <sz val="12"/>
        <rFont val="Times New Roman"/>
        <family val="1"/>
      </rPr>
      <t xml:space="preserve">медико-санитарная помощьпо:анестезиологии и реаниматологии,  лабораторной диагностике,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стоматологии, сестринскому делу,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организации здравоохранения и общественному здоровью,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дерматовенерологии, акушерству и гинекологии (за исключением использования вспомогательных репродуктивных технологий), клинической лабораторной диагностике, лечебной физкультуре и спортивной медицине, медицинской статистике,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 психиатрии-наркологии, психотерапии, рентгенологии, стоматологии ортопедической, стоматологии общей практики, стоматологии терапевтической, стоматологии хирургической, ультразвуковой диагностике, физиотерапии, функциональной диагностике, хирургии, эндоскопии. 
</t>
    </r>
  </si>
  <si>
    <t xml:space="preserve">Лицензия №ЛО-03-01-002766 от 24.10.2018                          бессрочно        </t>
  </si>
  <si>
    <t xml:space="preserve">Общество с ограниченной ответственностью "Центр амбулаторной хирургии и эндоскопии "РИТМ"                     - ООО "Центр амбулаторной хирургии и эндоскопии "РИТМ"                           </t>
  </si>
  <si>
    <t>Лицензия №ЛО-03-01-002819 от 25.12.2018                     бессрочно</t>
  </si>
  <si>
    <t>Лицензия №ЛО-03-01-002949 от 22.07.2019                       бессрочно</t>
  </si>
  <si>
    <t xml:space="preserve">Лицензия №ЛО-03-01-002861 от 22.03.2019                              бессрочно            </t>
  </si>
  <si>
    <t>Лицензия № ЛО-03-01-002548 от 15.12.2017                         бессрочно</t>
  </si>
  <si>
    <t xml:space="preserve">  Лицензия № ЛО-03-01-002838 от 31.01.2019,                             бессрочно</t>
  </si>
  <si>
    <t>Лицензия № ЛО-38-01-003673 от 16.10.2019,                         бессрочно</t>
  </si>
  <si>
    <r>
      <t xml:space="preserve"> </t>
    </r>
    <r>
      <rPr>
        <b/>
        <sz val="12"/>
        <rFont val="Times New Roman"/>
        <family val="1"/>
      </rPr>
      <t xml:space="preserve">первичная доврачебная: </t>
    </r>
    <r>
      <rPr>
        <sz val="12"/>
        <rFont val="Times New Roman"/>
        <family val="1"/>
      </rPr>
      <t xml:space="preserve">акушерскому делу, бактериологии, сестринскому делу, сестринскому делу в педиатрии         </t>
    </r>
    <r>
      <rPr>
        <b/>
        <sz val="12"/>
        <rFont val="Times New Roman"/>
        <family val="1"/>
      </rPr>
      <t>первичная специализированная</t>
    </r>
    <r>
      <rPr>
        <sz val="12"/>
        <rFont val="Times New Roman"/>
        <family val="1"/>
      </rPr>
      <t xml:space="preserve">: организации здравоохранения и общественному здоровью.                           </t>
    </r>
  </si>
  <si>
    <r>
      <rPr>
        <sz val="12"/>
        <rFont val="Times New Roman"/>
        <family val="1"/>
      </rPr>
      <t xml:space="preserve"> по: стоматологии, стоматологии ортопедической,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r>
      <rPr>
        <b/>
        <sz val="12"/>
        <rFont val="Times New Roman"/>
        <family val="1"/>
      </rPr>
      <t xml:space="preserve">
</t>
    </r>
  </si>
  <si>
    <r>
      <t xml:space="preserve">Скорая медицинская помощь  по: </t>
    </r>
    <r>
      <rPr>
        <sz val="12"/>
        <rFont val="Times New Roman"/>
        <family val="1"/>
      </rPr>
      <t xml:space="preserve">скорой медицинской помощи. </t>
    </r>
  </si>
  <si>
    <t xml:space="preserve"> наркологии, стоматологии, стоматологии ортопедической,  физиотерапии, педиатрии,  терапии,  акушерству и гинекологии (за исключением использования вспомогательных репродуктивных технологий), дерматовенерологии,  оториноларингологии (за исключением кохлеарной имплантации), офтальмологии, профпатологии, психиатрии, психиатрии-наркологии, рентгенологии,  стоматологии детской, стоматологии общей практики, стоматологии ортопедической,  физиотерапии,  фтизиатрии, хирургии, эндокринологии, эндоскопии, эпидемиологии
</t>
  </si>
  <si>
    <r>
      <t>Первичная доврачебная</t>
    </r>
    <r>
      <rPr>
        <sz val="12"/>
        <rFont val="Times New Roman"/>
        <family val="1"/>
      </rPr>
      <t xml:space="preserve"> медико-санитарная помощь в амбулаторных условиях по: акушерскому делу, вакцинации (проведению профилактических прививок), гигиене в стоматологии,  дезинфектологии,  лабораторной диагностике, лечебной физкультуре, лечебному делу, медико-социальной помощи, медицинской статистике, медицинскому массажу,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стоматологии ортопедической, стоматологии профилактической,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в амбулаторных условиях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 xml:space="preserve"> Первичная специализированная </t>
    </r>
    <r>
      <rPr>
        <sz val="12"/>
        <rFont val="Times New Roman"/>
        <family val="1"/>
      </rPr>
      <t xml:space="preserve">медико-санитарная помощь в амбулаторных условиях по: акушерству и гинекологии (за исключением использования вспомогательных репродуктивных технологий),дерматовенерологии, детской урологии-андрологии,  детской хирургии, детской эндокринологии, инфекционным болезням, кардиологии, клинической лабораторной диагностике, лечебной физкультуре и спортивной медицине, мануальной терапии, медицинской статистике, неврологии, онкологии, организации здравоохранения и общественному здоровью, оториноларингологии (за исключением кохлеарной имплантации), офтальмологии, патологической анатомии, профпатологии, психиатрии, психиатрии-наркологии, психотерапии, рентгенологии, рефлексотерапии, стоматологии детской, стоматологии общей практики, стоматологии ортопедической,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 эндоскопии, эпидемиологии. 
</t>
    </r>
  </si>
  <si>
    <t xml:space="preserve">стоматологии,  физиотерапии, педиатрии, терапии, 
 дерматовенерологии, акушерству и гинекологии (за исключением использования вспомогательных репродуктивных технологий), детской хирургии, оториноларингологии (за исключением кохлеарной имплантации), офтальмологии, паразитологии, профпатологии, психиатрии, психиатрии-наркологии, рентгенологии, стоматологии детской, стоматологии общей практики, стоматологии терапевтической,  фтизиатрии, хирургии, эндокринологии, эндоскопии, эпидемиологии. 
</t>
  </si>
  <si>
    <r>
      <rPr>
        <b/>
        <sz val="12"/>
        <rFont val="Times New Roman"/>
        <family val="1"/>
      </rPr>
      <t xml:space="preserve">Первичная доврачебная </t>
    </r>
    <r>
      <rPr>
        <sz val="12"/>
        <rFont val="Times New Roman"/>
        <family val="1"/>
      </rPr>
      <t xml:space="preserve">медико-санитарная помощь в амбулаторных условиях по: акушерскому делу, вакцинации (проведению профилактических прививок),  гигиеническому воспитанию, лабораторной диагностике, лечебному делу, медицинскому массажу, медицинской статистике,неотложной медицинской помощи, общей практике, организации сестринского дела,  сестринскому делу, сестринскому делу в педиатрии, рентгенологии,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амбулаторных условиях по: вакцинации (проведению профилактических прививок),неотложной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инфекционным болезням, кардиологии, клинической лабораторной диагностике, неврологии,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функциональной диагностике, фтизиатрии, хирургии, эндокринологии, эндоскопии, эпидемиологии
</t>
    </r>
  </si>
  <si>
    <r>
      <rPr>
        <b/>
        <sz val="12"/>
        <rFont val="Times New Roman"/>
        <family val="1"/>
      </rPr>
      <t xml:space="preserve">Скорая медицинская помощь  вне медицинской организации по: </t>
    </r>
    <r>
      <rPr>
        <sz val="12"/>
        <rFont val="Times New Roman"/>
        <family val="1"/>
      </rPr>
      <t xml:space="preserve">скорой медицинской помощи. </t>
    </r>
  </si>
  <si>
    <t xml:space="preserve">стоматологии ортопедической, педиатрии, терапии; 
акушерству и гинекологии (за исключением использования вспомогательных репродуктивных технологий), дерматовенерологии, детской хирургии, кардиологии,  неврологии, оториноларингологии (за исключением кохлеарной имплантации), офтальмологии, психиатрии, психиатрии-наркологии, рентгенологии, стоматологии детской, стоматологии общей практики, стоматологии ортопедической, стоматологии терапевтической, стоматологии хирургической, травматологии и ортопедии,   фтизиатрии, хирургии, эндокринологии, эндоскопии. 
</t>
  </si>
  <si>
    <t xml:space="preserve"> педиатрии,  акушерству и гинекологии (за исключением использования вспомогательных репродуктивных технологий), дерматовенерологии, неврологии, онкологии, оториноларингологии (за исключением кохлеарной имплантации), офтальмологии, психиатрии-наркологии, рентгенологии, стоматологии общей практики, стоматологии хирургической, фтизиатрии, хирургии, эндокринологии; 
</t>
  </si>
  <si>
    <t xml:space="preserve">стоматологии,  стоматологии профилактической; 
 ортодонтии, стоматологии детской, стоматологии общей практики, стоматологии ортопедической, стоматологии терапевтической, стоматологии хирургической
</t>
  </si>
  <si>
    <t xml:space="preserve"> физиотерапии                                                                                               </t>
  </si>
  <si>
    <t>нефрологии, терапии                                                                                                    сердечно-сосудистой хирургии, терапии</t>
  </si>
  <si>
    <t>педиатрии.              аллергологии и иммунологии, гастроэнтерологии, неврологии, нефрологии, пульмонологии</t>
  </si>
  <si>
    <t xml:space="preserve">педиатрии; 
гематологии, детской кардиологии, детской урологии-андрологии, детской хирургии, детской эндокринологии, неврологии, аллергологии и иммунологии, оториноларингологии (за исключением кохлеарной имплантации), офтальмологии, пластической хирургии, травматологии и ортопедии, 
</t>
  </si>
  <si>
    <r>
      <rPr>
        <b/>
        <sz val="12"/>
        <rFont val="Times New Roman"/>
        <family val="1"/>
      </rPr>
      <t>первичная доврачебная</t>
    </r>
    <r>
      <rPr>
        <sz val="12"/>
        <rFont val="Times New Roman"/>
        <family val="1"/>
      </rPr>
      <t xml:space="preserve"> медико-санитарная помощь по: организации сестринского дела, сестринскому делу.                                                                                                                                              </t>
    </r>
    <r>
      <rPr>
        <b/>
        <sz val="12"/>
        <rFont val="Times New Roman"/>
        <family val="1"/>
      </rPr>
      <t>Первая врачебная</t>
    </r>
    <r>
      <rPr>
        <sz val="12"/>
        <rFont val="Times New Roman"/>
        <family val="1"/>
      </rPr>
      <t xml:space="preserve"> медико-санитарная помощь 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гастроэнтерологии, нефрологии, ультразвуковой диагностике, функциональной диагностике, эндокринологии</t>
    </r>
  </si>
  <si>
    <t xml:space="preserve">педиатрии, терапии;гематологии, дерматовенерологии, детской кардиологии, акушерству и гинекологии (за исключением использования вспомогательных репродуктивных технологий), детской хирургии, детской эндокринологии, кардиологии, клинической лабораторной диагностике, клинической фармакологии, колопроктологии,  неврологии, оториноларингологии (за исключением кохлеарной имплантации), аллергологии и иммунологии, нейрохирургии, нефрологии, онкологии,  офтальмологии, психиатрии, пульмонологии, ревматологии, рентгенологии, рефлексотерапии, стоматологии общей практики, стоматологии ортопедической, травматологии и ортопедии, урологии,  хирургии, эндокринологии, гастроэнтерологии; 
</t>
  </si>
  <si>
    <r>
      <rPr>
        <b/>
        <sz val="12"/>
        <rFont val="Times New Roman"/>
        <family val="1"/>
      </rPr>
      <t>первичная доврачебная</t>
    </r>
    <r>
      <rPr>
        <sz val="12"/>
        <rFont val="Times New Roman"/>
        <family val="1"/>
      </rPr>
      <t xml:space="preserve"> по: рентенологии;                        </t>
    </r>
    <r>
      <rPr>
        <b/>
        <sz val="12"/>
        <rFont val="Times New Roman"/>
        <family val="1"/>
      </rPr>
      <t>первичная специализированная</t>
    </r>
    <r>
      <rPr>
        <sz val="12"/>
        <rFont val="Times New Roman"/>
        <family val="1"/>
      </rPr>
      <t xml:space="preserve"> по: организации здравоохранения и общественному здоровью, рентгенологии</t>
    </r>
  </si>
  <si>
    <r>
      <rPr>
        <b/>
        <sz val="12"/>
        <rFont val="Times New Roman"/>
        <family val="1"/>
      </rPr>
      <t>первичная доврачебная медико-санитарная помощь по:</t>
    </r>
    <r>
      <rPr>
        <sz val="12"/>
        <rFont val="Times New Roman"/>
        <family val="1"/>
      </rPr>
      <t xml:space="preserve">медицинскому массажу, операционному делу, сестринскому делу, сестринскому делу в педиатрии, функциональной диагностике.                                                          </t>
    </r>
    <r>
      <rPr>
        <b/>
        <sz val="12"/>
        <rFont val="Times New Roman"/>
        <family val="1"/>
      </rPr>
      <t xml:space="preserve">                                       Первичная специализированная </t>
    </r>
    <r>
      <rPr>
        <sz val="12"/>
        <rFont val="Times New Roman"/>
        <family val="1"/>
      </rPr>
      <t>медико-санитарная помощь в амбулаторных условиях по: анестезиологии и реаниматологии, колопроктологии, косметологии, неврологии,  организации здравоохранения и общественному здоровью, ультразвуковой диагностике, функциональной диагностике, хирургии, эндокринологии,  эндоскопии.</t>
    </r>
  </si>
  <si>
    <r>
      <rPr>
        <b/>
        <sz val="12"/>
        <rFont val="Times New Roman"/>
        <family val="1"/>
      </rPr>
      <t>Первичная специализированна</t>
    </r>
    <r>
      <rPr>
        <sz val="12"/>
        <rFont val="Times New Roman"/>
        <family val="1"/>
      </rPr>
      <t>я медико-санитарная помощь: анестезиологии и реаниматологии, колопроктологии, организации здравоохранения и общественному здоровью,  хирургии</t>
    </r>
  </si>
  <si>
    <r>
      <rPr>
        <b/>
        <sz val="12"/>
        <rFont val="Times New Roman"/>
        <family val="1"/>
      </rPr>
      <t xml:space="preserve">первичная доврачебная </t>
    </r>
    <r>
      <rPr>
        <sz val="12"/>
        <rFont val="Times New Roman"/>
        <family val="1"/>
      </rPr>
      <t xml:space="preserve">медико-санитарная помощь по:сестринскому делу, функциональной диагностике      </t>
    </r>
    <r>
      <rPr>
        <b/>
        <sz val="12"/>
        <rFont val="Times New Roman"/>
        <family val="1"/>
      </rPr>
      <t xml:space="preserve">первичная специализированная </t>
    </r>
    <r>
      <rPr>
        <sz val="12"/>
        <rFont val="Times New Roman"/>
        <family val="1"/>
      </rPr>
      <t>медико-санитарная помощь по: гастроэнтерологии, детской кардиологии, детской хирургии, кардиологии, организации здравоохранения и общественному здоровью, ультразвуковой диагностике,хирургии, эндокринологии</t>
    </r>
  </si>
  <si>
    <r>
      <rPr>
        <b/>
        <sz val="12"/>
        <rFont val="Times New Roman"/>
        <family val="1"/>
      </rPr>
      <t>первичная специализированная</t>
    </r>
    <r>
      <rPr>
        <sz val="12"/>
        <rFont val="Times New Roman"/>
        <family val="1"/>
      </rPr>
      <t xml:space="preserve"> медико-санитарная помощь:   хирургии</t>
    </r>
  </si>
  <si>
    <r>
      <rPr>
        <b/>
        <sz val="12"/>
        <rFont val="Times New Roman"/>
        <family val="1"/>
      </rPr>
      <t>Первичная доврачебная</t>
    </r>
    <r>
      <rPr>
        <sz val="12"/>
        <rFont val="Times New Roman"/>
        <family val="1"/>
      </rPr>
      <t xml:space="preserve"> медико-санитарная помощь по: рентгенологии, сестринскому делу.                          </t>
    </r>
    <r>
      <rPr>
        <b/>
        <sz val="12"/>
        <rFont val="Times New Roman"/>
        <family val="1"/>
      </rPr>
      <t>Первичная специализированная</t>
    </r>
    <r>
      <rPr>
        <sz val="12"/>
        <rFont val="Times New Roman"/>
        <family val="1"/>
      </rPr>
      <t xml:space="preserve"> медико-санитарная помощь по: организации здравоохранения и общественному здоровью, рентгенологии.</t>
    </r>
  </si>
  <si>
    <r>
      <rPr>
        <b/>
        <sz val="12"/>
        <rFont val="Times New Roman"/>
        <family val="1"/>
      </rPr>
      <t>Первичная доврачебная</t>
    </r>
    <r>
      <rPr>
        <sz val="12"/>
        <rFont val="Times New Roman"/>
        <family val="1"/>
      </rPr>
      <t xml:space="preserve"> по: анестизиологии и реаниматологии, лечебной физкультуре, медицинскому массажу, операционному делу, сестринскому делу,  физиотерапии;                                                    пер</t>
    </r>
    <r>
      <rPr>
        <b/>
        <sz val="12"/>
        <rFont val="Times New Roman"/>
        <family val="1"/>
      </rPr>
      <t>вичная специализированна</t>
    </r>
    <r>
      <rPr>
        <sz val="12"/>
        <rFont val="Times New Roman"/>
        <family val="1"/>
      </rPr>
      <t xml:space="preserve">я медико-санитарная помощь в амбулаторных условиях по: организации здравоохранения и общественному здоровью, травмотологии и ортопедии;                                            </t>
    </r>
  </si>
  <si>
    <r>
      <t xml:space="preserve">первичная специализированная: </t>
    </r>
    <r>
      <rPr>
        <sz val="12"/>
        <rFont val="Times New Roman"/>
        <family val="1"/>
      </rPr>
      <t>анестезиологии и реаниматологии, травмотологии и ортопедии.</t>
    </r>
  </si>
  <si>
    <r>
      <rPr>
        <b/>
        <sz val="12"/>
        <rFont val="Times New Roman"/>
        <family val="1"/>
      </rPr>
      <t>Первичная доврачебная</t>
    </r>
    <r>
      <rPr>
        <sz val="12"/>
        <rFont val="Times New Roman"/>
        <family val="1"/>
      </rPr>
      <t xml:space="preserve"> по:  организация сестринского дела, сестринскому делу;                                                    </t>
    </r>
    <r>
      <rPr>
        <b/>
        <sz val="12"/>
        <rFont val="Times New Roman"/>
        <family val="1"/>
      </rPr>
      <t>первичная специализированна</t>
    </r>
    <r>
      <rPr>
        <sz val="12"/>
        <rFont val="Times New Roman"/>
        <family val="1"/>
      </rPr>
      <t>я медико-санитарная помощь в амбулаторных условиях по: нефрологии</t>
    </r>
  </si>
  <si>
    <r>
      <rPr>
        <b/>
        <sz val="12"/>
        <rFont val="Times New Roman"/>
        <family val="1"/>
      </rPr>
      <t>первичная доврачебная по</t>
    </r>
    <r>
      <rPr>
        <sz val="12"/>
        <rFont val="Times New Roman"/>
        <family val="1"/>
      </rPr>
      <t xml:space="preserve">: лабораторной диагностике, гистологии                                                                         </t>
    </r>
    <r>
      <rPr>
        <b/>
        <sz val="12"/>
        <rFont val="Times New Roman"/>
        <family val="1"/>
      </rPr>
      <t>первичная специализированная по</t>
    </r>
    <r>
      <rPr>
        <sz val="12"/>
        <rFont val="Times New Roman"/>
        <family val="1"/>
      </rPr>
      <t xml:space="preserve"> : гистологии, организации здравоохранения и общественному здоровью, патологической анатомии</t>
    </r>
  </si>
  <si>
    <r>
      <t xml:space="preserve">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кардиологии, функциональной диагностике, эндокринологии</t>
    </r>
  </si>
  <si>
    <r>
      <t xml:space="preserve">Специализированная </t>
    </r>
    <r>
      <rPr>
        <sz val="12"/>
        <rFont val="Times New Roman"/>
        <family val="1"/>
      </rPr>
      <t xml:space="preserve">медико-санитарная помощь по:  акушерству и гинекологии (за исключением использования вспомогательных репродуктивных технологий),  анестезиологии и реаниматологии, диетологии,  клинической лабораторной диагностике, лабораторной диагностике, медицинской статистике, медицинскому массажу, онкологии, операционному делу, организации здравоохранения и общественному здоровью, организации сестринского дела, радиологии, рентгенологии, сестринскому делу, терапии, трансфузиологии, ультразвуковой диагностике, функциональной диагностике, хирургии, эндоскопии, эпидемиологии.
</t>
    </r>
    <r>
      <rPr>
        <b/>
        <sz val="12"/>
        <rFont val="Times New Roman"/>
        <family val="1"/>
      </rPr>
      <t xml:space="preserve">Высокотехнологичная </t>
    </r>
    <r>
      <rPr>
        <sz val="12"/>
        <rFont val="Times New Roman"/>
        <family val="1"/>
      </rPr>
      <t xml:space="preserve">медицинская помощь  по: онкологии
</t>
    </r>
  </si>
  <si>
    <r>
      <t xml:space="preserve">Высокотехнологичная медицинская помощь по: </t>
    </r>
    <r>
      <rPr>
        <sz val="12"/>
        <rFont val="Times New Roman"/>
        <family val="1"/>
      </rPr>
      <t xml:space="preserve">онкологии;                                                                            </t>
    </r>
    <r>
      <rPr>
        <b/>
        <sz val="12"/>
        <rFont val="Times New Roman"/>
        <family val="1"/>
      </rPr>
      <t>первичная специализированная</t>
    </r>
    <r>
      <rPr>
        <sz val="12"/>
        <rFont val="Times New Roman"/>
        <family val="1"/>
      </rPr>
      <t xml:space="preserve">: эндоскопии                 </t>
    </r>
    <r>
      <rPr>
        <b/>
        <sz val="12"/>
        <rFont val="Times New Roman"/>
        <family val="1"/>
      </rPr>
      <t>специализированная:</t>
    </r>
    <r>
      <rPr>
        <sz val="12"/>
        <rFont val="Times New Roman"/>
        <family val="1"/>
      </rPr>
      <t xml:space="preserve"> онкологии, радиотерапии, сестринскому делу, эндоскопии</t>
    </r>
  </si>
  <si>
    <r>
      <t xml:space="preserve">Первичная доврачебная </t>
    </r>
    <r>
      <rPr>
        <sz val="12"/>
        <rFont val="Times New Roman"/>
        <family val="1"/>
      </rPr>
      <t xml:space="preserve">медико-санитарная помощь по: акушерскому делу, анестезиологии и реаниматологии вакцинации (проведению профилактических прививок, лабораторной диагностике, лабораторной диагностике,  лечебной физкультуре, лечебному делу, медицинской статистике, медицинскому массажу, неотложной медицинской помощи, общей практике,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неотложной медицинской помощи, общей врачебной практике (семейной медицине), организации здравоохранения и общественному здоровью, педиатрии, терапии, управлению сестринской деятельностью; 
</t>
    </r>
    <r>
      <rPr>
        <b/>
        <sz val="12"/>
        <rFont val="Times New Roman"/>
        <family val="1"/>
      </rPr>
      <t>Первичная специализированная</t>
    </r>
    <r>
      <rPr>
        <sz val="12"/>
        <rFont val="Times New Roman"/>
        <family val="1"/>
      </rPr>
      <t xml:space="preserve"> медико-санитарная помощь по:акушерству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аллергологии и иммунологии, анестезиологии и реаниматологии, гастроэнтерологии, дерматовенерологии, детской кардиологии, детской урологии-андрологии,  детской хирургии, детской эндокринологии, инфекционным болезням, кардиологии, клинической лабораторной диагностике, клинической фармакологии, колопроктологии, косметологии, лечебной физкультуре и спортивной медицине, мануальной терапии, медицинской статистике, неврологии,  неотложной медицинской помощи, онкологии, организации здравоохранения и общественному здоровью, оториноларингологии (за исключением кохлеарной имплантации), офтальмологии,  профпатологии, психиатрии-наркологии, психотерапии, ревматологии, рентгенологии, рефлексотерапии, травматологии и ортопедии, ультразвуковой диагностике, управлению сестринской деятельностью, урологии, физиотерапии, функциональной диагностике, хирургии, эндокринологии, эндоскопии, эпидемиологии; 
</t>
    </r>
  </si>
  <si>
    <t xml:space="preserve">                                                                 Лицензия №ЛО-03-01-003027 от 05.11.2019                           бессрочно                        </t>
  </si>
  <si>
    <t>032154</t>
  </si>
  <si>
    <t>Общество с ограниченной ответственностью "Промэко"</t>
  </si>
  <si>
    <t>Лицензия № ЛО-03-01-003080 от 05.12.2019 бессрочно</t>
  </si>
  <si>
    <t>670034, Республика Бурятия, г. Улан-Удэ, ул. Маяковского, д.1</t>
  </si>
  <si>
    <t>ООО "Промэко"</t>
  </si>
  <si>
    <t>032155</t>
  </si>
  <si>
    <t>Частное учреждение здравоохранения "Городской Диализный Центр"</t>
  </si>
  <si>
    <t>670047, Республика Бурятия, г. Улан-Удэ, ул.Боевая, д.9Б</t>
  </si>
  <si>
    <t>Будаев Баир Борисович, тел. 8-9644-056542,       uugdc2020@mail.ru</t>
  </si>
  <si>
    <t>Лицензия № ЛО-03-01-003096 от 25.12.2019 бессрочно</t>
  </si>
  <si>
    <t>ЧУЗ "Городской Диализный Центр"</t>
  </si>
  <si>
    <t>Бабаев Виталий Павлович,                       Тел. (30153) 41-1-17      Факс (30153) 41-3-14                             Baunt_hospital@rambler.ru</t>
  </si>
  <si>
    <t>Ри Виталий Ченнебиевич,              тел:8-3012-378030,                   promeko1@mail,ru</t>
  </si>
  <si>
    <t>032156</t>
  </si>
  <si>
    <t>Государственное бюджетное учреждение здравоохранения "Республиканский центр профилактики и борьбы со СПИД" - ГБУЗ "РЦПБС"</t>
  </si>
  <si>
    <t>Государственное бюджетное учреждение здравоохранения</t>
  </si>
  <si>
    <t>670010, Республика Бурятия, г.Улан-Удэ, ул. Цивилева, д.41</t>
  </si>
  <si>
    <t>Главный врач Имеева Екатерина Лазаревна, тел./факс-8-3012-44-07-66, aidscenter@buryatia.ru</t>
  </si>
  <si>
    <t>Лицензия № ЛО-03-01-002408 от 17.04.2017 бессрочно</t>
  </si>
  <si>
    <t>ГБУЗ "Республиканский центр профилактики и борьбы со СПИД"</t>
  </si>
  <si>
    <t>Общество с ограниченной ответственностью «ДИАГРУПП»-                             ООО «ДИАГРУПП»</t>
  </si>
  <si>
    <t>Общество с ограниченной ответственностью Детская клиника «ДИАГРУПП»-                             ООО ДК «ДИАГРУПП»</t>
  </si>
  <si>
    <t>ООО «ДИАГРУПП»</t>
  </si>
  <si>
    <t>ООО ДК «ДИАГРУПП»</t>
  </si>
  <si>
    <t>ЧУЗ «КБ «РЖД-Медицина» г. Улан-Удэ»</t>
  </si>
  <si>
    <t>ЧУЗ «РЖД-Медицина» г. Северобайкальск</t>
  </si>
  <si>
    <t>ЧУЗ «РЖД-Медицина» пгт. Наушки</t>
  </si>
  <si>
    <t>ЧУЗ «РЖД-Медицина пгт. Таксимо»</t>
  </si>
  <si>
    <t>Смирнов Алексей Алексеевич,                 тел./факс                           (3012) 29-75-68                            DIALISVITA@mail.ru</t>
  </si>
  <si>
    <t>Лицензия №ЛО-03-01-003088 от 23.12.2019 г.                      Бессрочно</t>
  </si>
  <si>
    <t>Реестр медицинских организаций, осуществляющих деятельность в сфере обязательного медицинского страхования Республики Бурятия на 2021 год</t>
  </si>
  <si>
    <t xml:space="preserve">Лицензия №ЛО-03-01-003167 от 03.04.2020                          бессрочно                                 </t>
  </si>
  <si>
    <t>Государственное автономное учреждение здравоохранения "Республиканский клинический лечебно-реабилитационный центр "Центр восточной медицины"   -                                 ГАУЗ "РКЛРЦ "ЦВМ"</t>
  </si>
  <si>
    <t xml:space="preserve">     Лицензия №ЛО-03-01-003161 от 15.04.2020                           бессрочно</t>
  </si>
  <si>
    <r>
      <t xml:space="preserve">Первичная врачебная </t>
    </r>
    <r>
      <rPr>
        <sz val="12"/>
        <rFont val="Times New Roman"/>
        <family val="1"/>
      </rPr>
      <t>медико-санитарная помощь по</t>
    </r>
    <r>
      <rPr>
        <b/>
        <sz val="12"/>
        <rFont val="Times New Roman"/>
        <family val="1"/>
      </rPr>
      <t xml:space="preserve">: </t>
    </r>
    <r>
      <rPr>
        <sz val="12"/>
        <rFont val="Times New Roman"/>
        <family val="1"/>
      </rPr>
      <t xml:space="preserve">терапии.                                                                         </t>
    </r>
    <r>
      <rPr>
        <b/>
        <sz val="12"/>
        <rFont val="Times New Roman"/>
        <family val="1"/>
      </rPr>
      <t xml:space="preserve">первичная специализированная: </t>
    </r>
    <r>
      <rPr>
        <sz val="12"/>
        <rFont val="Times New Roman"/>
        <family val="1"/>
      </rPr>
      <t xml:space="preserve"> гериатрии, мануальной терапии, медицинской реалибитации, неврологии, организации здравоохранения и общественному здоровью, рефлексотерапии, эндокринологии                                                                 </t>
    </r>
    <r>
      <rPr>
        <b/>
        <sz val="12"/>
        <rFont val="Times New Roman"/>
        <family val="1"/>
      </rPr>
      <t xml:space="preserve">специализированная по: </t>
    </r>
    <r>
      <rPr>
        <sz val="12"/>
        <rFont val="Times New Roman"/>
        <family val="1"/>
      </rPr>
      <t>медицинской реалибитации, ревматологии</t>
    </r>
  </si>
  <si>
    <t>032157</t>
  </si>
  <si>
    <t>Государственное бюджетное учреждение здравоохранения "Территориальный центр медицины катастроф Республики Бурятия" - ГБУЗ "ТЦМК РБ"</t>
  </si>
  <si>
    <t>670034, Республика Бурятия, г. Улан-Удэ, ул. Красноармейская, 20А</t>
  </si>
  <si>
    <t>Лицензия № ЛО-03-01-0001756 от 10.07.2018 бессрочно</t>
  </si>
  <si>
    <t>скорая специализированная по: акушерству и гинекологии (за  исключением использования вспомогательных репродуктивных технологий), анестезиологии и реаниматологии, инфекционным болезням, кардиологии, неврологии, нейрохирургии, неонатологии,   организации здравоохранения и общественному здоровью, педиатрии, психиатрии,  терапиитоксикологии, травматологии и ортопедии, урологии, хирургии
Скорая в т.ч. специализированная медицинская помощь  по: скорой медицинской помощи</t>
  </si>
  <si>
    <t>ГБУЗ "ТЦМК РБ"</t>
  </si>
  <si>
    <t xml:space="preserve">    Лицензия №ЛО-03-01-003160 от 27.03.2020 г.              Бессрочно</t>
  </si>
  <si>
    <t xml:space="preserve">    Лицензия №ЛО-33-01-002215 от 05.06.2020                           бессрочно                                                 </t>
  </si>
  <si>
    <t xml:space="preserve">Главный врач Тимкин Вячеслав Алексеевич, тел./факс-8-3012-55-25-59, tcmkrb@mail.ru </t>
  </si>
  <si>
    <t xml:space="preserve">Лицензия №ЛО-03-01-003136 от 06.03.2020                      бессрочно                                                                                                                                                                                                                                                 </t>
  </si>
  <si>
    <t xml:space="preserve"> Лицензия №ЛО-03-01-003184 от 28.05.2020 г                   бессрочно                </t>
  </si>
  <si>
    <t>Реестр исключенных медицинских организаций, осуществляющих деятельность в сфере обязательного медицинского страхования Республики Бурятия на 2021 год</t>
  </si>
  <si>
    <t xml:space="preserve">Лицензия №ЛО-03-01-002810 от 25.12.2018 г.                  Бессрочно Лицензия №ФС-03-01-000175 от 27.12.2010 г.                  бессрочно                                                                       </t>
  </si>
  <si>
    <t xml:space="preserve">Лицензия №ЛО-03-01-002630 от 17.04.2018 г.                 бессрочно Лицензия №ФС-03-01-000387 от 20.02.2016 г.                 бессрочно                                   </t>
  </si>
  <si>
    <t xml:space="preserve">Лицензия №ФС-03-01-000429 от 25.09.2019 г.                 бессрочно                         Лицензия №ЛО-03-01-003089 от 23.12.2019 г.                 бессрочно                                   </t>
  </si>
  <si>
    <t xml:space="preserve">                                                                             Лицензия №ЛО-03-01-003195 от 29.05.2020 г.                       бессрочно                                              </t>
  </si>
  <si>
    <t xml:space="preserve">Лицензия №ЛО-03-01-003115от 05.02.2020                      бессрочно                                   </t>
  </si>
  <si>
    <t>Карлов Алексей Викторович                     Тел. (30131) 41-2-16,                                  Факс (30131) 41-3-13 barguzin_crb@rambler.ru</t>
  </si>
  <si>
    <t>Мохосоева Серженна Викторовна,            Тел./факс                           (3012) 379510                dentalu-u@mail.ru</t>
  </si>
  <si>
    <t>032158</t>
  </si>
  <si>
    <t>Федеральное государственное автономное учреждение (филиалы юридических лиц)</t>
  </si>
  <si>
    <t xml:space="preserve">Иркутский филиал федерального государственногоавтономного учреждения "Национальный медицинский исследовательский центр"Межотраслевой научно-технический комплекс "Микрохирургия глаза" имени академика С.Н. Федорова" Министерства здравоохранения Российской Федерации - ФГАУ "НМИЦ"МНТК"Микрохирургия глаза"им.акад.С.Н.Федорова" Минздрава России </t>
  </si>
  <si>
    <t>664033, Иркутская область, г. Иркутск, ул. Лермонтова, 337             670002, Республика Бурятия, г. Улан-Удэ, ул. Октябрьская ,17</t>
  </si>
  <si>
    <t>Щуко Андрей Геннадьевич                  тел.(3952)564137, факс(3952)422035, info@mntk.irkutsk.ru              Доболова Оюнна Кимовна  тел. (3012)442844                       442844@mail.ru</t>
  </si>
  <si>
    <t>Лицензия № ФС-78-01-003151 от 07.04.2020 бессрочно</t>
  </si>
  <si>
    <t xml:space="preserve">ФГАУ "НМИЦ"МНТК"Микрохирургия глаза"им.акад.С.Н.Федорова" Минздрава России </t>
  </si>
  <si>
    <t xml:space="preserve">Лицензия №ЛО-03-01-003178 от 28.04.2020                          бессрочно                                   </t>
  </si>
  <si>
    <t xml:space="preserve">Лицензия № ЛО-03-01-003207 от 30.06.2020                          бессрочно                          </t>
  </si>
  <si>
    <t xml:space="preserve">Лицензия № ЛО-03-01-003158 от 03.04.2020 г.                      бессрочно                            Лицензия № ФС-03-01-000431 от 10.12.2019 г.                      Бессрочно                                              </t>
  </si>
  <si>
    <t xml:space="preserve"> Лицензия № ЛО-03-01-003071от 09.12.2019 г.                       Бессрочно                                                                                                                                        Лицензия № ФС-03-01-000338 от 15.08.2013 г.                      Бессрочно </t>
  </si>
  <si>
    <t>Лицензия №ЛО-03-01-003157от 26.03.2020                           бессрочно                              Лицензия №ФС-03-01-000400 от 10.02.2017 г.                       Бессрочно</t>
  </si>
  <si>
    <t>Поварёнкова Натлья Викторовна,         тел.8-495-120-61-16,         oms@ptm-group.ru</t>
  </si>
  <si>
    <t>Дулгарова Марина Яковлевна,                          тел./факс                             (3012) 379971,              online-ritm@mail.ru</t>
  </si>
  <si>
    <t xml:space="preserve">ООО "Центр амбулаторной хирургии и эндоскопии "РИТМ"                           </t>
  </si>
  <si>
    <t>032159</t>
  </si>
  <si>
    <t>ООО "Научно-производственная фирма "ХЕЛИКС" -                                 ООО "НПФ"ХЕЛИКС"</t>
  </si>
  <si>
    <t>ООО "НПФ "ХЕЛИКС"</t>
  </si>
  <si>
    <t>Общество с ограиченной ответственностью</t>
  </si>
  <si>
    <t>194044, г.Санкт-Петербург, проспект большой Сампсониевский, 20, литер А</t>
  </si>
  <si>
    <t>Андрейчук Юрий Владимирович             тел:(812)607-66-07     факс:(812)607-66-07 доб.0          kulikov@helix.ru</t>
  </si>
  <si>
    <t>Лицензия № ЛО-66-01-005901 от 05.04.2019</t>
  </si>
  <si>
    <t xml:space="preserve">                                                                                                                                                                                                                                                                                                                                                                                                                                                                                                                                                                                                                                                                                                                                                                                                                                                                                                                                                                                                                                                                                                                                                                                                                                                                                                                                                                                                                                                                                                                                                                                                                                                                                                                                                                                                                                                                                                                                                                                                                                                                                                                                                                                                                                                                                                                                                                                                                                                                                                                                                                                                                                                                                                                                                                                                                                                                                                                                                                                                                                                                                                                                                                                                                                                                                                                                                                                                                                                                                                                                                                                                                                                                                                                                                                                                                                                                                                                                                                                                                                                                                                                                                                                                                                                                                                                                                                                                                                                                                                                                                                                                                                                                                                                                                                                                                                                                                                                                                                                                                                                                                                                                                                                                                                                                                                                                                                                                                                                                                                                                                                                                                                                                                                                                                                                                                                                                                                                                                                                                                                                                                                                                                                                                                                                                                                                                                                                                                                                                                                                                                                                                                                                                                                                                                                                                                                                                                                                                                                                                                                                                                                                                                                                                                                                                                                                                                                                                                                                                                                                                                                                                                                                                                                                            ,</t>
  </si>
  <si>
    <t>Шпак Игорь Александрович                         тел. (3012) 43-67-42,                                   факс (3012) 43-72-36   rkbsemashko@yandex.ru</t>
  </si>
  <si>
    <t>Генеральный директор Намсараева Лариса Чимитовна,                       тел. 8-9024-5-9598 dentalkids@bk.ru</t>
  </si>
  <si>
    <r>
      <t xml:space="preserve">Первичная доврачебная </t>
    </r>
    <r>
      <rPr>
        <sz val="12"/>
        <rFont val="Times New Roman"/>
        <family val="1"/>
      </rPr>
      <t xml:space="preserve">медико-санитарная помощь по: акушерскому делу, бактериологии,  лабораторной диагностике, лечебному делу, медицинской статистике, организации сестринского дела, операционному делу, рентгенологии, сестринскому делу, функциональной диагностике, эпидемиологии; 
</t>
    </r>
    <r>
      <rPr>
        <b/>
        <sz val="12"/>
        <rFont val="Times New Roman"/>
        <family val="1"/>
      </rPr>
      <t>Первичная врачебная</t>
    </r>
    <r>
      <rPr>
        <sz val="12"/>
        <rFont val="Times New Roman"/>
        <family val="1"/>
      </rPr>
      <t xml:space="preserve"> медико-санитарная помощьпо: организации здравоохранения и общественному здоровью, терапии; 
</t>
    </r>
    <r>
      <rPr>
        <b/>
        <sz val="12"/>
        <rFont val="Times New Roman"/>
        <family val="1"/>
      </rPr>
      <t>Первичная специализированная</t>
    </r>
    <r>
      <rPr>
        <sz val="12"/>
        <rFont val="Times New Roman"/>
        <family val="1"/>
      </rPr>
      <t xml:space="preserve"> медико-санитарная помощь по: аллергологии и иммунологии, акушерству и гинекологии (за исключением использования вспомогательных репродуктивных технологий), анестезиологии и реаниматологии, бактериологии, гастроэнтерологии, гематологии, дерматовенерологии, диабетологии, диетологии, кардиологии, клинической лабораторной диагностике, клинической фармакологии, медицинской статистике, медицинской реабилитации, неврологии, нейрохирургии, нефрологии, организации здравоохранения и общественному здоровью, оториноларингологии (за исключением кохлеарной имплантации), офтальмологии, пластической хирургии, профпатологии, пульмонологии, ревматологии, рентгенологии, сердечно-сосудистой хирургии, стоматологии терапевтической, стоматологии хирургической, сурдологии-оториноларингологии, торакальной хирургии, травматологии и ортопедии, управлению сестринской деятельностью, ультразвуковой диагностике, урологии, функциональной диагностике, хирургии, эпидемиологии, эндокринологии, эндоскопии
</t>
    </r>
  </si>
  <si>
    <r>
      <t>Специализированная</t>
    </r>
    <r>
      <rPr>
        <sz val="12"/>
        <rFont val="Times New Roman"/>
        <family val="1"/>
      </rPr>
      <t xml:space="preserve"> медицинская помощь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бактериологии, гастроэнтерологии, гематологии, диабетологии, диетологии, изъятию и хранению органов и (или) тканей человека для трансплантации, клинической лабораторной диагностике, кардиологии, клинической фармакологии, лабораторной диагностике, лечебной физкультуре, лечебной физкультуре и спортивной медицине, медицинскому массажу, медицинской статистике, медицинской реабилитации, неврологии, нейрохирургии, нефрологии, онкологии, операционному делу, организации сестринского дела, оториноларингологии (за исключением кохлеарной имплантации), офтальмологии, организации здравоохранения и общественному здоровью, пульмонологии, пластической хирургии, реаниматологии, ревматологии, рентгенологии, рефлексотерапии, рентгенэндоваскулярной диагностике и лечению, сердечно-сосудистой хирургии, сестринскому делу, стоматологии хирургической, терапии, управлению сестринской деятельностью, торакальной хирургии, травматологии и ортопедии, трансфузиологии, ультразвуковой диагностике, урологии, физиотерапии, функциональной диагностике, хирургии,  челюстно-лицевой хирургии, эндокринологии, эпидемиологии, эндоскопии: 
</t>
    </r>
    <r>
      <rPr>
        <b/>
        <sz val="12"/>
        <rFont val="Times New Roman"/>
        <family val="1"/>
      </rPr>
      <t xml:space="preserve">Высокотехнологичная </t>
    </r>
    <r>
      <rPr>
        <sz val="12"/>
        <rFont val="Times New Roman"/>
        <family val="1"/>
      </rPr>
      <t xml:space="preserve">медицинская помощь по: акушерству и гинекологии (за исключением использования вспомогательных репродуктивных технологий), нейрохирургии, оториноларингологии (за исключением кохлеарной имплантации), офтальмологии,  сердечно-сосудистой хирургии, травматологии и ортопедии, урологии, эндокринологии
</t>
    </r>
  </si>
  <si>
    <r>
      <t xml:space="preserve">Первичная специализированная </t>
    </r>
    <r>
      <rPr>
        <sz val="12"/>
        <rFont val="Times New Roman"/>
        <family val="1"/>
      </rPr>
      <t xml:space="preserve">медико-санитарная помощь  по: медицинской реабилитации. 
</t>
    </r>
    <r>
      <rPr>
        <b/>
        <sz val="12"/>
        <rFont val="Times New Roman"/>
        <family val="1"/>
      </rPr>
      <t xml:space="preserve">Специализированная </t>
    </r>
    <r>
      <rPr>
        <sz val="12"/>
        <rFont val="Times New Roman"/>
        <family val="1"/>
      </rPr>
      <t>медицинской помощи в условиях дневного стационара по: анестезиологии и реаниматологии, акушерству и гинекологии (за исключением использования вспомогательных репродуктивных технологий и искусственного прерывания беременности), гастроэнтерологии, гематологии,  нефрологии,медицинской реабилитации. операционному делу, организации сестринского дела, оториноларингологии (за исключением кохлеарной имплантации), офтальмологии, сестринскому делу, урологии, хирургии, хирургии (абдоминальной) эндоскопии;</t>
    </r>
    <r>
      <rPr>
        <b/>
        <sz val="12"/>
        <rFont val="Times New Roman"/>
        <family val="1"/>
      </rPr>
      <t xml:space="preserve">
</t>
    </r>
  </si>
  <si>
    <r>
      <rPr>
        <sz val="12"/>
        <rFont val="Times New Roman"/>
        <family val="1"/>
      </rPr>
      <t xml:space="preserve"> медицинской реабилитации, анестезиологии и реаниматологии, акушерству и гинекологии (за исключением использования вспомогательных репродуктивных технологий), нефрологии, офтальмологии,  хирургии, эндоскопии;</t>
    </r>
    <r>
      <rPr>
        <b/>
        <sz val="12"/>
        <rFont val="Times New Roman"/>
        <family val="1"/>
      </rPr>
      <t xml:space="preserve">
</t>
    </r>
  </si>
  <si>
    <r>
      <rPr>
        <sz val="12"/>
        <rFont val="Times New Roman"/>
        <family val="1"/>
      </rPr>
      <t xml:space="preserve">по: медицинской реабилитации. 
акушерству и гинекологии (за исключением использования вспомогательных репродуктивных технологий), нефрологии, офтальмологии,  хирургии, </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</si>
  <si>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делу,анестезиологии и реаниматологии,  бактериологии,вакцинации (проведению профилактических прививок)., лабораторному делу, лабораторной диагностике, лечебной физкультуре, лечебному делу, медицинской статистике, медицинскому массажу, операционному делу,  организации сестринского дела, рентгенологии, сестринскому делу, сестринскому делу в педиатрии, физиотерапии, функциональной диагностике, эпидемиологии,                                                                                                                                 </t>
    </r>
    <r>
      <rPr>
        <b/>
        <sz val="12"/>
        <rFont val="Times New Roman"/>
        <family val="1"/>
      </rPr>
      <t xml:space="preserve">Первичная врачебная </t>
    </r>
    <r>
      <rPr>
        <sz val="12"/>
        <rFont val="Times New Roman"/>
        <family val="1"/>
      </rPr>
      <t>медико-санитарная помощь по: вакцинации (проведению профилактических прививок), педиатрии, терапии, управлению сестринской деятельностью.</t>
    </r>
    <r>
      <rPr>
        <b/>
        <sz val="12"/>
        <rFont val="Times New Roman"/>
        <family val="1"/>
      </rPr>
      <t xml:space="preserve">                                                                                                                            Первичная специализированная</t>
    </r>
    <r>
      <rPr>
        <sz val="12"/>
        <rFont val="Times New Roman"/>
        <family val="1"/>
      </rPr>
      <t xml:space="preserve"> медико-санитарная помощь по: акушерству и гинекологии (за искл. использования вспомогательных репродуктивных технологий и искусственного прерывания беременности), аллергологии и иммунологии, анестезиологии и реаниматологии, бактериологии,гастроэнтерологии, гематологии,  дерматовенерологии, детской кардиологии, детской онкологии, детской урологии-андрологии, детской хирургии, детской эндокринологии, диетологии, клинической лабораторной диагностике, клинической фармакологии,  лечебной физкультуре и спортивной медицине,медицинской реабилитации,  медицинской статистике,неврологии, нейрохирургии,  неврологии, нефрологии,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психотерапии, пульмологии, ревматологии, рентгенологии, рефлексотерапии, сердечно-сосудистой хирургии, стоматологии детской, стоматологии общей практики,сурдологии-оториноларингологии, травматологии и ортопедии, ультразвуковой диагностике, управлению сестринской деятельностью, физиотерапии, функциональной диагностике, эндокринологии, эндоскопии, эпидемиологии,</t>
    </r>
  </si>
  <si>
    <r>
      <t>Первичная доврачебная</t>
    </r>
    <r>
      <rPr>
        <sz val="12"/>
        <rFont val="Times New Roman"/>
        <family val="1"/>
      </rPr>
      <t xml:space="preserve"> медико-санитарная помощь: по акушерскому делу, вакцинации ( проведениюпрофилактических прививок), лабораторной диагностике, лечебному делу, медицинской статистике, медицинскому массажу, организации сестринского дела, рентгенологии, сестринскому делу, физиотерапии, функциональной диагностике.                             </t>
    </r>
    <r>
      <rPr>
        <b/>
        <sz val="12"/>
        <rFont val="Times New Roman"/>
        <family val="1"/>
      </rPr>
      <t>первичная врачебная</t>
    </r>
    <r>
      <rPr>
        <sz val="12"/>
        <rFont val="Times New Roman"/>
        <family val="1"/>
      </rPr>
      <t xml:space="preserve">: вакцинации ( проведениюпрофилактических прививок), терапии, управлению сестринской деятельностью                                                                 </t>
    </r>
    <r>
      <rPr>
        <b/>
        <sz val="12"/>
        <rFont val="Times New Roman"/>
        <family val="1"/>
      </rPr>
      <t xml:space="preserve">Специализированная </t>
    </r>
    <r>
      <rPr>
        <sz val="12"/>
        <rFont val="Times New Roman"/>
        <family val="1"/>
      </rPr>
      <t xml:space="preserve">мед.помощь:по акушерству и гинекологии (за искл. использования вспомогательных репродуктивных технологий), гериатрии, дерматовенерологии ,кардиологии, неврологии, организации здравоохранения и общественному здоровью, оториноларингологии (за иск.кохлеарной имплантации),офтальмологии, пластической хирургии, профпатологии, пульмонологии,ревматологии, рентгенологии,рефлексотерапии, сурдологии-оториноларингологии,  травматологии и ортопедии,ультразвуковой диагностике, урологии,физиотерапии, функциональной диагностике, хирургии, эндокринологии, </t>
    </r>
  </si>
  <si>
    <r>
      <t>Специализированная</t>
    </r>
    <r>
      <rPr>
        <sz val="12"/>
        <rFont val="Times New Roman"/>
        <family val="1"/>
      </rPr>
      <t xml:space="preserve"> мед. помощь по: акушерскому делу, акушерству и гинекологии (за искл. использования вспомогательных репродуктивных технологий), анестезиологии и реаниматологии, гериатрии, дезинфектологии, диетологии, кардиологии, клинической лабораторной диагностике, клинической фармакологии, лабораторной диагностике, лабораторному делу, лечебной физкультуре, лечебной физкультуре и спортивной медицине, медицинской реалибитации, медицинской статистике, медицинскому массажу, неврологии, онкологии, операционному делу, организации здравоохранения и общественному здоровью, организации сестринского дела, оториноларингологии (за искл. кохлеарной имплантации), офтальмологии,пластической хирургии, профпатологии, психиатрии, психотерапии,пульмонологии,  рентгенологии, рефлексотерапии, сестринскому делу, ,терапии,трансфузиологии, ультразвуковой диагностике, управлению сестринской деятельностью, урологии, физиотерапии, функциональной диагностике, хирургии,эндокринологии эндоскопии, эпидемиологии                                                                                              </t>
    </r>
    <r>
      <rPr>
        <b/>
        <sz val="12"/>
        <rFont val="Times New Roman"/>
        <family val="1"/>
      </rPr>
      <t>Высокотехнологическая</t>
    </r>
    <r>
      <rPr>
        <sz val="12"/>
        <rFont val="Times New Roman"/>
        <family val="1"/>
      </rPr>
      <t xml:space="preserve"> медицинская помощь: по травматологии и ортопедии</t>
    </r>
  </si>
  <si>
    <r>
      <rPr>
        <sz val="12"/>
        <rFont val="Times New Roman"/>
        <family val="1"/>
      </rPr>
      <t xml:space="preserve">по аллергологии и иммунологии, гастроэнтерологии, гериатрии, оториноларингологии, офтальмологии, ревматологии, стоматологии, акушерству и гинекологии, гастроэнтерологии, кардиологии, неврологии, онкологии, офтальмологии, пульмонологии, ревматологии, терапии, травматологии и ортопедии, хирургии, эндокринологии. </t>
    </r>
  </si>
  <si>
    <r>
      <t xml:space="preserve">Первичная доврачебная </t>
    </r>
    <r>
      <rPr>
        <sz val="12"/>
        <rFont val="Times New Roman"/>
        <family val="1"/>
      </rPr>
      <t>медико-санитарная помощь  по: сестринскому делу, вакцинации (проведению профилактических прививок), гигиеническому воспитанию, лабораторному делу;
П</t>
    </r>
    <r>
      <rPr>
        <b/>
        <sz val="12"/>
        <rFont val="Times New Roman"/>
        <family val="1"/>
      </rPr>
      <t>ервичная врачебная</t>
    </r>
    <r>
      <rPr>
        <sz val="12"/>
        <rFont val="Times New Roman"/>
        <family val="1"/>
      </rPr>
      <t xml:space="preserve"> медико-санитарная помощь по: вакцинации (проведению профилактических прививок); 
П</t>
    </r>
    <r>
      <rPr>
        <b/>
        <sz val="12"/>
        <rFont val="Times New Roman"/>
        <family val="1"/>
      </rPr>
      <t xml:space="preserve">ервичная специализированная </t>
    </r>
    <r>
      <rPr>
        <sz val="12"/>
        <rFont val="Times New Roman"/>
        <family val="1"/>
      </rPr>
      <t xml:space="preserve">медико-санитарная помощь по: гастроэнтерологии, инфекционным болезням, клинической лабораторной диагностике, рентгенологии, ультразвуковой диагностике. </t>
    </r>
    <r>
      <rPr>
        <b/>
        <sz val="12"/>
        <rFont val="Times New Roman"/>
        <family val="1"/>
      </rPr>
      <t xml:space="preserve">
</t>
    </r>
  </si>
  <si>
    <r>
      <t>С</t>
    </r>
    <r>
      <rPr>
        <b/>
        <sz val="12"/>
        <rFont val="Times New Roman"/>
        <family val="1"/>
      </rPr>
      <t>пециализированная медицинская помощь</t>
    </r>
    <r>
      <rPr>
        <sz val="12"/>
        <rFont val="Times New Roman"/>
        <family val="1"/>
      </rPr>
      <t xml:space="preserve">  по: анестезиологии и реаниматологии,бактериологии,  гастроэнтерологии, дезинфектологии, диетологии, инфекционным болезням, клинической лабораторной диагностике, клинической фармакологии, лабораторной диагностике, медицинской статистике, неврологии, организации здравоохранения и общественному здоровью, организации сестринского дела, оториноларингологии (за исключением кохлеарной имплантации), офтальмологии, паразитологии,  педиатрии, рентгенологии, сестринскому делу, сестринскому делу в педиатрии, трансфузиологии, ультразвуковой диагностике, физиотерапии, фтизиатрии, функциональной диагностике, хирургии. эпидемиологии</t>
    </r>
  </si>
  <si>
    <r>
      <t>специализированная мед.помощь по:</t>
    </r>
    <r>
      <rPr>
        <sz val="12"/>
        <rFont val="Times New Roman"/>
        <family val="1"/>
      </rPr>
      <t xml:space="preserve"> инфекционным болезням, клинической фармакологии, сестринскому делу</t>
    </r>
  </si>
  <si>
    <r>
      <rPr>
        <sz val="12"/>
        <rFont val="Times New Roman"/>
        <family val="1"/>
      </rPr>
      <t xml:space="preserve"> по: гастроэнтерологии. </t>
    </r>
    <r>
      <rPr>
        <b/>
        <sz val="12"/>
        <rFont val="Times New Roman"/>
        <family val="1"/>
      </rPr>
      <t xml:space="preserve">
</t>
    </r>
  </si>
  <si>
    <r>
      <t xml:space="preserve">Первичная доврачебная </t>
    </r>
    <r>
      <rPr>
        <sz val="12"/>
        <rFont val="Times New Roman"/>
        <family val="1"/>
      </rPr>
      <t xml:space="preserve">медико-санитарная помощь  по: акушерскому делу, сестринскому делу, сестринскому делу в педиатрии;                                                                                   </t>
    </r>
    <r>
      <rPr>
        <b/>
        <sz val="12"/>
        <rFont val="Times New Roman"/>
        <family val="1"/>
      </rPr>
      <t>Первичная врачебная медико-санитарная помощь по</t>
    </r>
    <r>
      <rPr>
        <sz val="12"/>
        <rFont val="Times New Roman"/>
        <family val="1"/>
      </rPr>
      <t>:педиатрии
П</t>
    </r>
    <r>
      <rPr>
        <b/>
        <sz val="12"/>
        <rFont val="Times New Roman"/>
        <family val="1"/>
      </rPr>
      <t xml:space="preserve">ервичная специализированная </t>
    </r>
    <r>
      <rPr>
        <sz val="12"/>
        <rFont val="Times New Roman"/>
        <family val="1"/>
      </rPr>
      <t>медико-санитарная помощь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неврологии, организации здравоохранения и общественному здоровью, офтальмологии, психотерапии, ультразвуковой диагностике</t>
    </r>
    <r>
      <rPr>
        <b/>
        <sz val="12"/>
        <rFont val="Times New Roman"/>
        <family val="1"/>
      </rPr>
      <t xml:space="preserve">
</t>
    </r>
  </si>
  <si>
    <r>
      <t xml:space="preserve">высокотехнологичная специализированная:  </t>
    </r>
    <r>
      <rPr>
        <sz val="12"/>
        <rFont val="Times New Roman"/>
        <family val="1"/>
      </rPr>
      <t>неонатологии</t>
    </r>
    <r>
      <rPr>
        <b/>
        <sz val="12"/>
        <rFont val="Times New Roman"/>
        <family val="1"/>
      </rPr>
      <t xml:space="preserve">                                                специализированная медицинская помощь по: </t>
    </r>
    <r>
      <rPr>
        <sz val="12"/>
        <rFont val="Times New Roman"/>
        <family val="1"/>
      </rPr>
      <t>акушерскому делу,</t>
    </r>
    <r>
      <rPr>
        <b/>
        <sz val="12"/>
        <rFont val="Times New Roman"/>
        <family val="1"/>
      </rPr>
      <t xml:space="preserve">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гинекологии(искусственному прерыванию беременности), анестезиологии и реаниматологии, вакцинации (проведению профилактических прививок), дезинфектологии, диетологии, клинической лабораторной диагностике, клинической фармакологии, лабораторной диагностике, медицинской статистике, медицинскому массажу, неанотологии, операционному делу, организации здравоохранения и общественному здоровью, организации сестринского дела, рентгенологии, сестринскому делу, сестринскому делу в педиатрии, терапии, трансфузиологии, ультразвуковой диагностике, физиотерапии, функциональной диагностике, эпидемиологии</t>
    </r>
  </si>
  <si>
    <r>
      <t>Первичная</t>
    </r>
    <r>
      <rPr>
        <sz val="12"/>
        <rFont val="Times New Roman"/>
        <family val="1"/>
      </rPr>
      <t xml:space="preserve"> </t>
    </r>
    <r>
      <rPr>
        <b/>
        <sz val="12"/>
        <rFont val="Times New Roman"/>
        <family val="1"/>
      </rPr>
      <t>доврачебная</t>
    </r>
    <r>
      <rPr>
        <sz val="12"/>
        <rFont val="Times New Roman"/>
        <family val="1"/>
      </rPr>
      <t xml:space="preserve"> медико-санитарная помощь: по медицинской статистике, организации сестринского дела, рентгенологии, сестринскому делу,  стоматологии, стоматологии ортопедической, стоматологии профилактической.  </t>
    </r>
    <r>
      <rPr>
        <b/>
        <sz val="12"/>
        <rFont val="Times New Roman"/>
        <family val="1"/>
      </rPr>
      <t xml:space="preserve">Первичная специализированная </t>
    </r>
    <r>
      <rPr>
        <sz val="12"/>
        <rFont val="Times New Roman"/>
        <family val="1"/>
      </rPr>
      <t>мед.помощь по:организации здравоохранения и общественному здоровью, ортодонтии,  стоматологии детской, стоматологии общей практики, стоматологии ортопедической, стоматологии терапевтической, стоматологии хирургической.</t>
    </r>
  </si>
  <si>
    <r>
      <t xml:space="preserve">Первичная доврачебная </t>
    </r>
    <r>
      <rPr>
        <sz val="12"/>
        <rFont val="Times New Roman"/>
        <family val="1"/>
      </rPr>
      <t xml:space="preserve"> медико-санитарная помощь по: акушерскому делу, вакцинации (проведению профилактических прививок), лабораторной диагностике, лечебному делу, лечебной физкультуре, медицинскому массажу, медицинской статистике, неотложной медицинской помощи, операционному делу, общей практике, организации сестринского дела, сестринскому делу, сестринскому делу в педиатрии,  рентгенологии, стоматологии, стоматологии ортопедической,  физиотерапии, функциональной диагностике,                                                             </t>
    </r>
    <r>
      <rPr>
        <b/>
        <sz val="12"/>
        <rFont val="Times New Roman"/>
        <family val="1"/>
      </rPr>
      <t>Первичная врачебная</t>
    </r>
    <r>
      <rPr>
        <sz val="12"/>
        <rFont val="Times New Roman"/>
        <family val="1"/>
      </rPr>
      <t xml:space="preserve"> медико-санитарная помощь по :вакцинации (проведению профилактических прививок), общей врачебной практике (семейной медицине),педиатрии, терапии                                                                                                                                              </t>
    </r>
    <r>
      <rPr>
        <b/>
        <sz val="12"/>
        <rFont val="Times New Roman"/>
        <family val="1"/>
      </rPr>
      <t>Первичная специализированная</t>
    </r>
    <r>
      <rPr>
        <sz val="12"/>
        <rFont val="Times New Roman"/>
        <family val="1"/>
      </rPr>
      <t xml:space="preserve"> мед. 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дерматовенерологии, детской хирургии, детской эндокринологии, инфекционным болезням, кардиологии, клинической лабораторной диагностике,неврологии, онкологии, организации здравоохранения и общественному здоровью, оторингологии (за искл.кохлеарной имплантации), офтальмологии, психиатрии, психиатрии-наркологии,  рентгенологии, стоматологии ортопедической, стоматологии общей практики,  травмотологии и ортопедии, ультразвуковой диагностике, функциональной диагностике,  физиотерапии, фтизиатрии, хирургии, эндокринологии, эндоскопии.</t>
    </r>
  </si>
  <si>
    <r>
      <t>Специализированная</t>
    </r>
    <r>
      <rPr>
        <sz val="12"/>
        <rFont val="Times New Roman"/>
        <family val="1"/>
      </rPr>
      <t xml:space="preserve"> мед.помощь по:  акушерскому делу, акушерству и гинекологии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 кардиологии, клинической лабораторной диагностике, лабораторной диагностике, лабораторному делу, неврологии, неонатологии, операционному делу, организации здравоохранения и общественному здоровью, организации сестринского дела,педиатрии, рентгенологии, сестринскому делу, сестринскому делу в педиатрии, терапии, травматологии и ортопедии, трансфузиологии, ультразвуковой диагностике, физиотерапии, функциональной диагностике, хирургии,    эндокринологии, эпидемиологии,</t>
    </r>
  </si>
  <si>
    <r>
      <t xml:space="preserve">Первичная врачебная медико-санитарная помощь по : </t>
    </r>
    <r>
      <rPr>
        <sz val="12"/>
        <rFont val="Times New Roman"/>
        <family val="1"/>
      </rPr>
      <t>общей врачебной практике (семейной медицине), организации здравоохранения и общественному здоровью, педиатрии, терапии</t>
    </r>
    <r>
      <rPr>
        <b/>
        <sz val="12"/>
        <rFont val="Times New Roman"/>
        <family val="1"/>
      </rPr>
      <t xml:space="preserve">                                                      Первичная специализированная мед. помощь: </t>
    </r>
    <r>
      <rPr>
        <sz val="12"/>
        <rFont val="Times New Roman"/>
        <family val="1"/>
      </rPr>
      <t>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неврологии, эндокринологии</t>
    </r>
  </si>
  <si>
    <r>
      <rPr>
        <b/>
        <sz val="12"/>
        <rFont val="Times New Roman"/>
        <family val="1"/>
      </rPr>
      <t>Скорая медицинская помощь</t>
    </r>
    <r>
      <rPr>
        <sz val="12"/>
        <rFont val="Times New Roman"/>
        <family val="1"/>
      </rPr>
      <t xml:space="preserve"> по : скорой медицинской помощи.</t>
    </r>
  </si>
  <si>
    <r>
      <t xml:space="preserve"> по : </t>
    </r>
    <r>
      <rPr>
        <sz val="12"/>
        <rFont val="Times New Roman"/>
        <family val="1"/>
      </rPr>
      <t xml:space="preserve"> педиатрии, терапии</t>
    </r>
    <r>
      <rPr>
        <b/>
        <sz val="12"/>
        <rFont val="Times New Roman"/>
        <family val="1"/>
      </rPr>
      <t xml:space="preserve">   </t>
    </r>
  </si>
  <si>
    <r>
      <t xml:space="preserve">Первичная доврачебная </t>
    </r>
    <r>
      <rPr>
        <sz val="12"/>
        <rFont val="Times New Roman"/>
        <family val="1"/>
      </rPr>
      <t xml:space="preserve">медико-санитарная помощьпо: акушерскому делу, вакцинации (проведению профилактических прививок), лечебному делу, медицинской статистике, неотложной медицинской помощи, общей практике, организации сестринского дела, рентгенологии, сестринскому делу, сестринскому делу в педиатрии, стоматологии, функциональной диагностике,  физиотерапии;
</t>
    </r>
    <r>
      <rPr>
        <b/>
        <sz val="12"/>
        <rFont val="Times New Roman"/>
        <family val="1"/>
      </rPr>
      <t xml:space="preserve">Первичная врачебная </t>
    </r>
    <r>
      <rPr>
        <sz val="12"/>
        <rFont val="Times New Roman"/>
        <family val="1"/>
      </rPr>
      <t xml:space="preserve">медико-санитарная помощь по: неотложной медицинской помощи, общей врачебной практике (семейной медицине), педиатрии,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физиотерапии, хирургии, стоматологии детской, стоматологии общей практики, стоматологии ортопедической,  ультразвуковой диагностике, фтизиатрии, эндоскопии. 
</t>
    </r>
  </si>
  <si>
    <r>
      <t xml:space="preserve">Специализированная </t>
    </r>
    <r>
      <rPr>
        <sz val="12"/>
        <rFont val="Times New Roman"/>
        <family val="1"/>
      </rPr>
      <t>медицинская помощь</t>
    </r>
    <r>
      <rPr>
        <sz val="11"/>
        <rFont val="Times New Roman"/>
        <family val="1"/>
      </rPr>
      <t>по: акушерскому делу, акушерству и гинеколог</t>
    </r>
    <r>
      <rPr>
        <sz val="12"/>
        <rFont val="Times New Roman"/>
        <family val="1"/>
      </rPr>
      <t>ии (за исключением использования вспомогательных репродуктивных технологий), анестезиологии и реаниматологии, вакцинации (проведению профилактических прививок)  диетологии, инфекционным болезням,клинической лабораторной диагностике,  лабораторной диагностике, неонатологии, операционному делу, педиатрии, рентгенологии, сестринскому делу, сестринскому делу в педиатрии, терапии, трансфузиологии,  хирургии.</t>
    </r>
  </si>
  <si>
    <r>
      <t>Первичная врачебная</t>
    </r>
    <r>
      <rPr>
        <sz val="12"/>
        <rFont val="Times New Roman"/>
        <family val="1"/>
      </rPr>
      <t xml:space="preserve"> медико-санитарная помощь в по:  терапии.
</t>
    </r>
    <r>
      <rPr>
        <b/>
        <sz val="12"/>
        <rFont val="Times New Roman"/>
        <family val="1"/>
      </rPr>
      <t>Первичная специализированная</t>
    </r>
    <r>
      <rPr>
        <sz val="12"/>
        <rFont val="Times New Roman"/>
        <family val="1"/>
      </rPr>
      <t xml:space="preserve"> медико-санитарной помощь  по:  акушерству и гинекологии (искусственному прерыванию беременности), </t>
    </r>
    <r>
      <rPr>
        <b/>
        <sz val="12"/>
        <rFont val="Times New Roman"/>
        <family val="1"/>
      </rPr>
      <t xml:space="preserve">
специализированная медицинская помощь: </t>
    </r>
    <r>
      <rPr>
        <sz val="12"/>
        <rFont val="Times New Roman"/>
        <family val="1"/>
      </rPr>
      <t>акушерству и гинекологии (за исключением использования вспомогательных репродуктивных технологий),педиатрии, терапии</t>
    </r>
  </si>
  <si>
    <r>
      <rPr>
        <b/>
        <sz val="12"/>
        <rFont val="Times New Roman"/>
        <family val="1"/>
      </rPr>
      <t>Скорая медицинская помощь</t>
    </r>
    <r>
      <rPr>
        <sz val="12"/>
        <rFont val="Times New Roman"/>
        <family val="1"/>
      </rPr>
      <t xml:space="preserve"> по: скорой медицинской помощи. </t>
    </r>
  </si>
  <si>
    <r>
      <rPr>
        <sz val="11"/>
        <rFont val="Times New Roman"/>
        <family val="1"/>
      </rPr>
      <t xml:space="preserve"> акушерству и гинеколог</t>
    </r>
    <r>
      <rPr>
        <sz val="12"/>
        <rFont val="Times New Roman"/>
        <family val="1"/>
      </rPr>
      <t>ии (за исключением использования вспомогательных репродуктивных технологий), диетологии, неонатологии,  педиатрии, рентгенологии,  терапии, трансфузиологии,  хирургии.</t>
    </r>
  </si>
  <si>
    <r>
      <t>Первичная доврачебная</t>
    </r>
    <r>
      <rPr>
        <sz val="12"/>
        <rFont val="Times New Roman"/>
        <family val="1"/>
      </rPr>
      <t xml:space="preserve"> медико-санитарная помощь по: акушерскому делу, вакцинации (проведению профилактических прививок), гистологии, лабораторной диагностике, лечебному делу, медицинскому массажу, медицинской статистике, организации сестринского дела, рентгенологии, сестринскому делу, стоматологии ортопедической, функциональной диагностике. 
</t>
    </r>
    <r>
      <rPr>
        <b/>
        <sz val="12"/>
        <rFont val="Times New Roman"/>
        <family val="1"/>
      </rPr>
      <t>Первичная врачебная</t>
    </r>
    <r>
      <rPr>
        <sz val="12"/>
        <rFont val="Times New Roman"/>
        <family val="1"/>
      </rPr>
      <t xml:space="preserve"> медико-санитарная помощь в по: вакцинации (проведению профилактических прививок), неотложной медицинской помощи,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технологий),гастроэнтерологии, дерматовенерологии, инфекционным болезням,  кардиологии, клинической лабораторной диагностике, мануальной терапии,  неврологии, организации здравоохранения и общественному здоровью, оториноларингологии (за исключением кохлеарной имплантации), офтальмологии, профпатологии,психиатрии, психиатрии-наркологии, пульмонологии, рентгенологии, ревматологии,  рефлексотерапии, стоматологии общей практики, стоматологии ортопедической, стоматологии терапевтической, стоматологии хирургической,  травматологии и ортопедии, ультразвуковой диагностике, урологии, функциональной диагностике, хирургии, эндокринологии; 
</t>
    </r>
  </si>
  <si>
    <r>
      <t xml:space="preserve">Специализированная медицинская </t>
    </r>
    <r>
      <rPr>
        <sz val="12"/>
        <rFont val="Times New Roman"/>
        <family val="1"/>
      </rPr>
      <t xml:space="preserve">помощь  по: акушерству и гинекологии (за исключением использования вспомогательных репродуктивных технологий), акушерству и гинекологии (искусственному прерыванию беременности) анестезиологии и реаниматологии, бактериологии, гастроэнтерологии, гистологии, диетологии, кардиологии, клинической лабораторной диагностике, лабораторной диагностике, лечебной физкультуре, медицинской статистике, медицинскому массажу, неврологии, операционному делу, организации здравоохранения и общественному здоровью, организации сестринского дела, офтальмологии, паразитологии, патологической анатомии,  пульмонологии, ревматологии, рентгенологии, рефлексотерапии, сестринскому делу, терапии, травматологии и ортопедии, трансфузиологии, ультразвуковой диагностике, физиотерапии, функциональной диагностике, хирургии, эндокринологии, эндоскопии.                             </t>
    </r>
    <r>
      <rPr>
        <b/>
        <sz val="12"/>
        <rFont val="Times New Roman"/>
        <family val="1"/>
      </rPr>
      <t xml:space="preserve">Высокотехнологичная </t>
    </r>
    <r>
      <rPr>
        <sz val="12"/>
        <rFont val="Times New Roman"/>
        <family val="1"/>
      </rPr>
      <t>мед. помощь по: акушерству и гинекологии (за исключением использования вспомогательных репродуктивных технологий), неврологии, офтальмологии, ревматологии, травмотологии и ортопедии, хирургии (абдоминальной), челюстно-лицевой хирургии, эндокринологии</t>
    </r>
  </si>
  <si>
    <r>
      <t xml:space="preserve">Первичная врачебная: </t>
    </r>
    <r>
      <rPr>
        <sz val="12"/>
        <rFont val="Times New Roman"/>
        <family val="1"/>
      </rPr>
      <t xml:space="preserve">терапии  </t>
    </r>
    <r>
      <rPr>
        <b/>
        <sz val="12"/>
        <rFont val="Times New Roman"/>
        <family val="1"/>
      </rPr>
      <t xml:space="preserve">                                             Первичная специализированная</t>
    </r>
    <r>
      <rPr>
        <sz val="12"/>
        <rFont val="Times New Roman"/>
        <family val="1"/>
      </rPr>
      <t xml:space="preserve"> медико-санитарная помощь  по:  офтальмологии, акушерству и гинекологии (за исключением использования вспомогательных репродуктивных технологий)        </t>
    </r>
    <r>
      <rPr>
        <b/>
        <sz val="12"/>
        <rFont val="Times New Roman"/>
        <family val="1"/>
      </rPr>
      <t>специализированная</t>
    </r>
    <r>
      <rPr>
        <sz val="12"/>
        <rFont val="Times New Roman"/>
        <family val="1"/>
      </rPr>
      <t xml:space="preserve"> медико-санитарная помощь  по: сердечно-сосудистой хирургии
</t>
    </r>
    <r>
      <rPr>
        <b/>
        <sz val="12"/>
        <rFont val="Times New Roman"/>
        <family val="1"/>
      </rPr>
      <t xml:space="preserve">Высокотехнологичная </t>
    </r>
    <r>
      <rPr>
        <sz val="12"/>
        <rFont val="Times New Roman"/>
        <family val="1"/>
      </rPr>
      <t>мед. помощь по: ревматологии</t>
    </r>
  </si>
  <si>
    <r>
      <rPr>
        <sz val="12"/>
        <rFont val="Times New Roman"/>
        <family val="1"/>
      </rPr>
      <t xml:space="preserve">акушерству и гинекологии (за исключением использования вспомогательных репродуктивных технологий), офтальмологии, терапии, </t>
    </r>
    <r>
      <rPr>
        <b/>
        <sz val="12"/>
        <rFont val="Times New Roman"/>
        <family val="1"/>
      </rPr>
      <t xml:space="preserve">
</t>
    </r>
    <r>
      <rPr>
        <sz val="12"/>
        <rFont val="Times New Roman"/>
        <family val="1"/>
      </rPr>
      <t xml:space="preserve"> ревматологии</t>
    </r>
  </si>
  <si>
    <r>
      <t>Первичная доврачебная</t>
    </r>
    <r>
      <rPr>
        <sz val="12"/>
        <rFont val="Times New Roman"/>
        <family val="1"/>
      </rPr>
      <t xml:space="preserve"> медико-санитарная помощь в амбулаторных условиях по: лечебному делу, неотложной медицинской помощи, сестринскому делу; 
</t>
    </r>
    <r>
      <rPr>
        <b/>
        <sz val="12"/>
        <rFont val="Times New Roman"/>
        <family val="1"/>
      </rPr>
      <t xml:space="preserve">Первичная специализированная </t>
    </r>
    <r>
      <rPr>
        <sz val="12"/>
        <rFont val="Times New Roman"/>
        <family val="1"/>
      </rPr>
      <t xml:space="preserve">медико-санитарная помощь в амбулаторных условиях по: клинической фармакологии
</t>
    </r>
  </si>
  <si>
    <r>
      <rPr>
        <b/>
        <sz val="12"/>
        <rFont val="Times New Roman"/>
        <family val="1"/>
      </rPr>
      <t>Скорая специализированная</t>
    </r>
    <r>
      <rPr>
        <sz val="12"/>
        <rFont val="Times New Roman"/>
        <family val="1"/>
      </rPr>
      <t xml:space="preserve"> по:анестезиологии и реаниматологии,  организации здравоохранения и общественному здоровью, педиатрии, психиатрии, психиатрии-наркологии, терапии
</t>
    </r>
    <r>
      <rPr>
        <b/>
        <sz val="12"/>
        <rFont val="Times New Roman"/>
        <family val="1"/>
      </rPr>
      <t>Скорая в т.ч. специализированная медицинская помощь</t>
    </r>
    <r>
      <rPr>
        <sz val="12"/>
        <rFont val="Times New Roman"/>
        <family val="1"/>
      </rPr>
      <t xml:space="preserve">  по: медицинской статистике, организации здравоохранения и общественному здоровью, скорой медицинской помощи, управлению сестринской деятельностью
</t>
    </r>
  </si>
  <si>
    <r>
      <t xml:space="preserve"> </t>
    </r>
    <r>
      <rPr>
        <sz val="12"/>
        <rFont val="Times New Roman"/>
        <family val="1"/>
      </rPr>
      <t>педиатрии, терапии, акушерству и гинекологии(за иск. использования вспомогательных репродуктивных технологий), дерматовенеролгии, кардиологии, неврологии, офтальмологии,  педиатрии, травмотологии и ортопедии, терапии, урологии, физиотерапии, эндокринологии, неврологии, психотерапии, рефлексотерапии, медицинской реалибитации</t>
    </r>
  </si>
  <si>
    <r>
      <rPr>
        <sz val="12"/>
        <rFont val="Times New Roman"/>
        <family val="1"/>
      </rPr>
      <t xml:space="preserve">терапии.  медицинской реалибитации,  неврологии, рефлексотерапии, эндокринологии. </t>
    </r>
  </si>
  <si>
    <r>
      <rPr>
        <b/>
        <sz val="12"/>
        <rFont val="Times New Roman"/>
        <family val="1"/>
      </rPr>
      <t>Первичная доврачебная</t>
    </r>
    <r>
      <rPr>
        <sz val="12"/>
        <rFont val="Times New Roman"/>
        <family val="1"/>
      </rPr>
      <t xml:space="preserve"> медико-санитарная помощь по: лабораторной диагностике, медицинской статистике, медицинскому массажу, организации сестринского дела,рентгенологии, сестринскому делу, стоматологии ортопедической, физиотерапии, функциональной диагностике, эпидемиологии, гигиеническому воспитанию.                                                </t>
    </r>
    <r>
      <rPr>
        <b/>
        <sz val="12"/>
        <rFont val="Times New Roman"/>
        <family val="1"/>
      </rPr>
      <t xml:space="preserve">Первичная врачебная </t>
    </r>
    <r>
      <rPr>
        <sz val="12"/>
        <rFont val="Times New Roman"/>
        <family val="1"/>
      </rPr>
      <t xml:space="preserve">медико-санитарная помощь по: терапии                                                                                           </t>
    </r>
    <r>
      <rPr>
        <b/>
        <sz val="12"/>
        <rFont val="Times New Roman"/>
        <family val="1"/>
      </rPr>
      <t>Первичная специализированная</t>
    </r>
    <r>
      <rPr>
        <sz val="12"/>
        <rFont val="Times New Roman"/>
        <family val="1"/>
      </rPr>
      <t xml:space="preserve"> медико-санитарная помощь по: акушерству и гинекологии (за исключением использования вспомогательных репродуктивных технологий), дерматовенерологии, инфекционным болезням, клинической лабораторной диагностике, неврологии, нефрологии, организации здравоохранения и общественному здоровью, оториноларингологии (за иск. кохлеарной имплантации), офтальмологии, пульмонологии, рентгенологии, стоматологии общей практики, стоматологии терапевтической, стоматологии хирургической, ультразвуковой диагностике, урологии, физиотерапии, фтизиатрии, функциональной диагностике, хирургии, эндокринологии</t>
    </r>
  </si>
  <si>
    <r>
      <rPr>
        <b/>
        <sz val="12"/>
        <rFont val="Times New Roman"/>
        <family val="1"/>
      </rPr>
      <t>Первичная доврачебная</t>
    </r>
    <r>
      <rPr>
        <sz val="12"/>
        <rFont val="Times New Roman"/>
        <family val="1"/>
      </rPr>
      <t xml:space="preserve"> по:акушерскому делу, анестезиологии и реаниматологии, операционному делу, организации сестринского дела, сестринскому делу;                                                                       </t>
    </r>
    <r>
      <rPr>
        <b/>
        <sz val="12"/>
        <rFont val="Times New Roman"/>
        <family val="1"/>
      </rPr>
      <t xml:space="preserve">первичная врачебная: </t>
    </r>
    <r>
      <rPr>
        <sz val="12"/>
        <rFont val="Times New Roman"/>
        <family val="1"/>
      </rPr>
      <t xml:space="preserve">терапии                            </t>
    </r>
    <r>
      <rPr>
        <b/>
        <sz val="12"/>
        <rFont val="Times New Roman"/>
        <family val="1"/>
      </rPr>
      <t>первичная специализированна</t>
    </r>
    <r>
      <rPr>
        <sz val="12"/>
        <rFont val="Times New Roman"/>
        <family val="1"/>
      </rPr>
      <t>я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анестезиологии и реаниматологии, организации здравоохранения и общественному здоровью, ультразвуковой диагностике, урологии</t>
    </r>
  </si>
  <si>
    <r>
      <rPr>
        <b/>
        <sz val="12"/>
        <rFont val="Times New Roman"/>
        <family val="1"/>
      </rPr>
      <t>первичная специализированная</t>
    </r>
    <r>
      <rPr>
        <sz val="12"/>
        <rFont val="Times New Roman"/>
        <family val="1"/>
      </rPr>
      <t xml:space="preserve"> медико-санитарная помощь в амбулаторных условиях по: акушерству и гинекологии (за исключением использования вспомогательных репродуктивных технологий и искусственного прерывания беременности), акушерству и гинекологии (искусственному прерыванию беременности), анестезиологии и реаниматологии</t>
    </r>
  </si>
  <si>
    <r>
      <rPr>
        <b/>
        <sz val="12"/>
        <rFont val="Times New Roman"/>
        <family val="1"/>
      </rPr>
      <t>Первичная доврачебная по</t>
    </r>
    <r>
      <rPr>
        <sz val="12"/>
        <rFont val="Times New Roman"/>
        <family val="1"/>
      </rPr>
      <t xml:space="preserve">: сестринскому делу, стоматологии, стоматологии профилактической;                                                                                                                          </t>
    </r>
    <r>
      <rPr>
        <b/>
        <sz val="12"/>
        <rFont val="Times New Roman"/>
        <family val="1"/>
      </rPr>
      <t>первичная врачебная по</t>
    </r>
    <r>
      <rPr>
        <sz val="12"/>
        <rFont val="Times New Roman"/>
        <family val="1"/>
      </rPr>
      <t xml:space="preserve">: организации здравоохранения и общественному здоровью; </t>
    </r>
    <r>
      <rPr>
        <b/>
        <sz val="12"/>
        <rFont val="Times New Roman"/>
        <family val="1"/>
      </rPr>
      <t>первичная специализированная по:</t>
    </r>
    <r>
      <rPr>
        <sz val="12"/>
        <rFont val="Times New Roman"/>
        <family val="1"/>
      </rPr>
      <t>ортодонтии, стоматологии общей практики, стоматологии ортопедической, стоматологии детской, стоматологии хирургической.</t>
    </r>
  </si>
  <si>
    <r>
      <rPr>
        <b/>
        <sz val="12"/>
        <rFont val="Times New Roman"/>
        <family val="1"/>
      </rPr>
      <t>Первичная доврачебная по</t>
    </r>
    <r>
      <rPr>
        <sz val="12"/>
        <rFont val="Times New Roman"/>
        <family val="1"/>
      </rPr>
      <t xml:space="preserve">: анестезиологии и реаниматологии, операционному делу, организации сестринского дела, сестринскому делу;                                                                                                         </t>
    </r>
    <r>
      <rPr>
        <b/>
        <sz val="12"/>
        <rFont val="Times New Roman"/>
        <family val="1"/>
      </rPr>
      <t>первичная специализированная по:</t>
    </r>
    <r>
      <rPr>
        <sz val="12"/>
        <rFont val="Times New Roman"/>
        <family val="1"/>
      </rPr>
      <t>анестезиологии и реаниматологии, организации здравоохранения и общественному здоровью, офтальмологии.</t>
    </r>
  </si>
  <si>
    <r>
      <rPr>
        <b/>
        <sz val="12"/>
        <rFont val="Times New Roman"/>
        <family val="1"/>
      </rPr>
      <t xml:space="preserve">первичная специализированная: </t>
    </r>
    <r>
      <rPr>
        <sz val="12"/>
        <rFont val="Times New Roman"/>
        <family val="1"/>
      </rPr>
      <t>анестезиологии и реаниматологии, офтальмологии</t>
    </r>
  </si>
  <si>
    <r>
      <rPr>
        <b/>
        <sz val="12"/>
        <rFont val="Times New Roman"/>
        <family val="1"/>
      </rPr>
      <t>Первичная доврачебная по</t>
    </r>
    <r>
      <rPr>
        <sz val="12"/>
        <rFont val="Times New Roman"/>
        <family val="1"/>
      </rPr>
      <t xml:space="preserve">: организации сестринского дела, сестринскому делу;                                                                                                         </t>
    </r>
    <r>
      <rPr>
        <b/>
        <sz val="12"/>
        <rFont val="Times New Roman"/>
        <family val="1"/>
      </rPr>
      <t xml:space="preserve">первичная специализированная по : </t>
    </r>
    <r>
      <rPr>
        <sz val="12"/>
        <rFont val="Times New Roman"/>
        <family val="1"/>
      </rPr>
      <t>нефрологии, организации здравоохранения и общественному здоровью</t>
    </r>
  </si>
  <si>
    <r>
      <rPr>
        <b/>
        <sz val="12"/>
        <rFont val="Times New Roman"/>
        <family val="1"/>
      </rPr>
      <t>Первичная доврачебная по</t>
    </r>
    <r>
      <rPr>
        <sz val="12"/>
        <rFont val="Times New Roman"/>
        <family val="1"/>
      </rPr>
      <t xml:space="preserve">: лабораторной диагностике, медицинской статистике, организации сестринского дела, сестринскому делу, функциональной диагностике, эпидемиологии.                                                                                                                          </t>
    </r>
    <r>
      <rPr>
        <b/>
        <sz val="12"/>
        <rFont val="Times New Roman"/>
        <family val="1"/>
      </rPr>
      <t>первичная врачебная по</t>
    </r>
    <r>
      <rPr>
        <sz val="12"/>
        <rFont val="Times New Roman"/>
        <family val="1"/>
      </rPr>
      <t xml:space="preserve">: педиатрии;                                                                                       </t>
    </r>
    <r>
      <rPr>
        <b/>
        <sz val="12"/>
        <rFont val="Times New Roman"/>
        <family val="1"/>
      </rPr>
      <t>первичная специализированная по:</t>
    </r>
    <r>
      <rPr>
        <sz val="12"/>
        <rFont val="Times New Roman"/>
        <family val="1"/>
      </rPr>
      <t>дерматовенирологии, инфекционным болезням, клинической лабораторной диагностике, организации здравоохранения и общественному здоровью, ультразвуковой диагностике, управлению сестринской деятельностью, функциональной диагностике, эпидемиологии.</t>
    </r>
  </si>
  <si>
    <r>
      <rPr>
        <b/>
        <sz val="12"/>
        <rFont val="Times New Roman"/>
        <family val="1"/>
      </rPr>
      <t>первичная доврачебная п</t>
    </r>
    <r>
      <rPr>
        <sz val="12"/>
        <rFont val="Times New Roman"/>
        <family val="1"/>
      </rPr>
      <t>о : анестезиологии и реаниматологии, организации сестринского дела, сестринскому делу, сестринскому делу в педиатрии</t>
    </r>
  </si>
  <si>
    <r>
      <rPr>
        <b/>
        <sz val="12"/>
        <rFont val="Times New Roman"/>
        <family val="1"/>
      </rPr>
      <t>Первичная доврачебная по</t>
    </r>
    <r>
      <rPr>
        <sz val="12"/>
        <rFont val="Times New Roman"/>
        <family val="1"/>
      </rPr>
      <t xml:space="preserve">: сестринскому делу;                                                                                                         </t>
    </r>
    <r>
      <rPr>
        <b/>
        <sz val="12"/>
        <rFont val="Times New Roman"/>
        <family val="1"/>
      </rPr>
      <t xml:space="preserve">первичная специализированная по : </t>
    </r>
    <r>
      <rPr>
        <sz val="12"/>
        <rFont val="Times New Roman"/>
        <family val="1"/>
      </rPr>
      <t>офтальмологии</t>
    </r>
  </si>
  <si>
    <r>
      <rPr>
        <b/>
        <sz val="12"/>
        <rFont val="Times New Roman"/>
        <family val="1"/>
      </rPr>
      <t xml:space="preserve">первичная доврачебная </t>
    </r>
    <r>
      <rPr>
        <sz val="12"/>
        <rFont val="Times New Roman"/>
        <family val="1"/>
      </rPr>
      <t xml:space="preserve">по :бактериологии, лабораторной диагностике, сестринскому делу, сестринскому делу в педиатрии, физиотерапии, функциональной диагностике                                               </t>
    </r>
    <r>
      <rPr>
        <b/>
        <sz val="12"/>
        <rFont val="Times New Roman"/>
        <family val="1"/>
      </rPr>
      <t>первичная специализированная:</t>
    </r>
    <r>
      <rPr>
        <sz val="12"/>
        <rFont val="Times New Roman"/>
        <family val="1"/>
      </rPr>
      <t xml:space="preserve"> бактериологии, вирусологии, клинической лабораторной диагностике, лабораторной генетике, паразитологии, акушерству и гинекологии (за искл.исп..вспом. репродуктивных технологий и искусственного прерывания беременности, ультразвуковой диагностике, урологии, аллергологии и иммунологииинфекционным болезням, паразитологии</t>
    </r>
  </si>
  <si>
    <t>Самбуев Дамбинима Нимацыренович,                   Тел./факс                                     8 (3012) 55-62-53,                bsmp@mail.ru</t>
  </si>
  <si>
    <t>Наскова Екатерина Олеговна,         Тел./факс                    (30132) 54-3-35 muzo_taximo@mail.ru</t>
  </si>
  <si>
    <t>Дмитриев  Анатолий Валерьевич ,           тел./факс                             8 (3012) 45-19-10,              drbol@buryatia.ru</t>
  </si>
  <si>
    <t>Кожевников Валерий Вениаминович            тел./факс               8(3012)27-10-35,         8(3012)26-71-00,         8(3012)26-70-66        rptd_rb@mail.ru</t>
  </si>
  <si>
    <t>Государственное бюджетное учреждение здравоохранения «Центр общественного здоровья и медицинской профилактики Республики Бурятия имени В.Р. Бояновой"-                                              ГБУЗ "ЦОЗИМП РБ им. В.Р. Бояновой"</t>
  </si>
  <si>
    <t>ГБУЗ "ЦОЗИМП РБ им. В.Р. Бояновой"</t>
  </si>
  <si>
    <t>Шабаева Лариса Владимировна             Тел./факс                    (3012) 55-75-92              igla04@yandex.ru</t>
  </si>
  <si>
    <t>прекращение медицинской деятельности</t>
  </si>
  <si>
    <t>Причина исключения</t>
  </si>
  <si>
    <t>Сведения о структурных подразделениях МО (при наличии)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</si>
</sst>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yy"/>
    <numFmt numFmtId="173" formatCode="dd\.mm\.yyyy\ h:mm:ss"/>
    <numFmt numFmtId="174" formatCode="000000"/>
    <numFmt numFmtId="175" formatCode="[$-FC19]d\ mmmm\ yyyy\ &quot;г.&quot;"/>
    <numFmt numFmtId="176" formatCode="0.0"/>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4">
    <font>
      <sz val="10"/>
      <name val="Arial"/>
      <family val="0"/>
    </font>
    <font>
      <b/>
      <sz val="10"/>
      <name val="Arial"/>
      <family val="0"/>
    </font>
    <font>
      <b/>
      <sz val="8"/>
      <name val="Arial"/>
      <family val="0"/>
    </font>
    <font>
      <b/>
      <sz val="8"/>
      <name val="MS Sans Serif"/>
      <family val="0"/>
    </font>
    <font>
      <u val="single"/>
      <sz val="11"/>
      <color indexed="12"/>
      <name val="Calibri"/>
      <family val="2"/>
    </font>
    <font>
      <sz val="10"/>
      <name val="Times New Roman"/>
      <family val="1"/>
    </font>
    <font>
      <sz val="10"/>
      <color indexed="8"/>
      <name val="Times New Roman"/>
      <family val="1"/>
    </font>
    <font>
      <sz val="8"/>
      <name val="Arial"/>
      <family val="2"/>
    </font>
    <font>
      <sz val="12"/>
      <name val="Times New Roman"/>
      <family val="1"/>
    </font>
    <font>
      <b/>
      <sz val="12"/>
      <name val="Times New Roman"/>
      <family val="1"/>
    </font>
    <font>
      <u val="single"/>
      <sz val="11"/>
      <name val="Calibri"/>
      <family val="2"/>
    </font>
    <font>
      <b/>
      <sz val="14"/>
      <name val="Times New Roman"/>
      <family val="1"/>
    </font>
    <font>
      <sz val="12"/>
      <name val="Arial"/>
      <family val="2"/>
    </font>
    <font>
      <b/>
      <sz val="10"/>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147">
    <xf numFmtId="0" fontId="0" fillId="0" borderId="0" xfId="0" applyAlignment="1">
      <alignment/>
    </xf>
    <xf numFmtId="0" fontId="5" fillId="0" borderId="0" xfId="0" applyFont="1" applyAlignment="1">
      <alignment/>
    </xf>
    <xf numFmtId="49" fontId="6"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8" fillId="0" borderId="0" xfId="0" applyNumberFormat="1" applyFont="1" applyAlignment="1">
      <alignment horizontal="left" vertical="center" wrapText="1"/>
    </xf>
    <xf numFmtId="0" fontId="8"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NumberFormat="1" applyFont="1" applyBorder="1" applyAlignment="1">
      <alignment horizontal="center" vertical="center"/>
    </xf>
    <xf numFmtId="0" fontId="9" fillId="0" borderId="0" xfId="0" applyNumberFormat="1"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xf>
    <xf numFmtId="0" fontId="9" fillId="0" borderId="10" xfId="0" applyFont="1" applyBorder="1" applyAlignment="1">
      <alignment horizontal="center" vertical="top"/>
    </xf>
    <xf numFmtId="0" fontId="8" fillId="0" borderId="11" xfId="0" applyFont="1" applyBorder="1" applyAlignment="1">
      <alignment horizontal="center" vertical="center"/>
    </xf>
    <xf numFmtId="0" fontId="9" fillId="0" borderId="10" xfId="0" applyFont="1" applyFill="1" applyBorder="1" applyAlignment="1">
      <alignment vertical="center"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49" fontId="8" fillId="32" borderId="10"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xf>
    <xf numFmtId="0" fontId="5" fillId="32" borderId="0" xfId="0" applyFont="1" applyFill="1" applyAlignment="1">
      <alignment/>
    </xf>
    <xf numFmtId="0"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horizontal="center" vertical="center" wrapText="1"/>
    </xf>
    <xf numFmtId="0" fontId="8" fillId="32" borderId="10" xfId="0" applyNumberFormat="1" applyFont="1" applyFill="1" applyBorder="1" applyAlignment="1">
      <alignment horizontal="center" vertical="center"/>
    </xf>
    <xf numFmtId="0" fontId="8" fillId="32" borderId="0" xfId="0" applyNumberFormat="1" applyFont="1" applyFill="1" applyBorder="1" applyAlignment="1">
      <alignment horizontal="center" vertical="center"/>
    </xf>
    <xf numFmtId="0" fontId="8" fillId="32" borderId="0" xfId="0" applyFont="1" applyFill="1" applyBorder="1" applyAlignment="1">
      <alignment horizontal="center" vertical="center"/>
    </xf>
    <xf numFmtId="0" fontId="0" fillId="0" borderId="0" xfId="0" applyFont="1" applyAlignment="1">
      <alignment/>
    </xf>
    <xf numFmtId="0" fontId="8" fillId="32" borderId="10" xfId="0" applyFont="1" applyFill="1" applyBorder="1" applyAlignment="1">
      <alignment horizontal="center" vertical="center" wrapText="1"/>
    </xf>
    <xf numFmtId="0" fontId="5" fillId="32" borderId="10" xfId="0" applyNumberFormat="1" applyFont="1" applyFill="1" applyBorder="1" applyAlignment="1">
      <alignment horizontal="left" vertical="center" wrapText="1"/>
    </xf>
    <xf numFmtId="0" fontId="9" fillId="32" borderId="11" xfId="0" applyNumberFormat="1" applyFont="1" applyFill="1" applyBorder="1" applyAlignment="1">
      <alignment horizontal="left" vertical="center" wrapText="1"/>
    </xf>
    <xf numFmtId="0" fontId="8" fillId="32" borderId="11" xfId="0" applyFont="1" applyFill="1" applyBorder="1" applyAlignment="1">
      <alignment horizontal="center" vertical="center"/>
    </xf>
    <xf numFmtId="0" fontId="8" fillId="32" borderId="13" xfId="0" applyFont="1" applyFill="1" applyBorder="1" applyAlignment="1">
      <alignment horizontal="center" vertical="center"/>
    </xf>
    <xf numFmtId="0" fontId="0" fillId="32" borderId="0" xfId="0" applyFill="1" applyAlignment="1">
      <alignment/>
    </xf>
    <xf numFmtId="0" fontId="0" fillId="32" borderId="0" xfId="0" applyFont="1" applyFill="1" applyAlignment="1">
      <alignment/>
    </xf>
    <xf numFmtId="0" fontId="53" fillId="32" borderId="0" xfId="0" applyFont="1" applyFill="1" applyAlignment="1">
      <alignment/>
    </xf>
    <xf numFmtId="0" fontId="12" fillId="32" borderId="0" xfId="0" applyFont="1" applyFill="1" applyAlignment="1">
      <alignment/>
    </xf>
    <xf numFmtId="0" fontId="8" fillId="32" borderId="0" xfId="0" applyFont="1" applyFill="1" applyAlignment="1">
      <alignment horizontal="left" vertical="top"/>
    </xf>
    <xf numFmtId="0" fontId="5" fillId="32" borderId="0" xfId="0" applyFont="1" applyFill="1" applyAlignment="1">
      <alignment/>
    </xf>
    <xf numFmtId="0" fontId="8" fillId="32" borderId="11" xfId="0" applyNumberFormat="1" applyFont="1" applyFill="1" applyBorder="1" applyAlignment="1">
      <alignment horizontal="left" vertical="center" wrapText="1"/>
    </xf>
    <xf numFmtId="0" fontId="5" fillId="32" borderId="0" xfId="0" applyNumberFormat="1" applyFont="1" applyFill="1" applyBorder="1" applyAlignment="1">
      <alignment horizontal="center" vertical="center"/>
    </xf>
    <xf numFmtId="49" fontId="8" fillId="32" borderId="13" xfId="0" applyNumberFormat="1" applyFont="1" applyFill="1" applyBorder="1" applyAlignment="1">
      <alignment horizontal="center" vertical="center" wrapText="1"/>
    </xf>
    <xf numFmtId="0" fontId="8" fillId="32" borderId="13" xfId="0" applyNumberFormat="1" applyFont="1" applyFill="1" applyBorder="1" applyAlignment="1">
      <alignment horizontal="left" vertical="center" wrapText="1"/>
    </xf>
    <xf numFmtId="49" fontId="8" fillId="32" borderId="11"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8" fillId="32" borderId="10" xfId="0" applyNumberFormat="1" applyFont="1" applyFill="1" applyBorder="1" applyAlignment="1">
      <alignment horizontal="left" vertical="top" wrapText="1"/>
    </xf>
    <xf numFmtId="1" fontId="8" fillId="32" borderId="0" xfId="0" applyNumberFormat="1" applyFont="1" applyFill="1" applyAlignment="1">
      <alignment horizontal="left"/>
    </xf>
    <xf numFmtId="0" fontId="8" fillId="32" borderId="0" xfId="0" applyFont="1" applyFill="1" applyAlignment="1">
      <alignment vertical="top"/>
    </xf>
    <xf numFmtId="0" fontId="10" fillId="32" borderId="10" xfId="42" applyFont="1" applyFill="1" applyBorder="1" applyAlignment="1" applyProtection="1">
      <alignment horizontal="center" vertical="center" wrapText="1"/>
      <protection/>
    </xf>
    <xf numFmtId="0" fontId="10" fillId="32" borderId="10" xfId="42" applyNumberFormat="1" applyFont="1" applyFill="1" applyBorder="1" applyAlignment="1" applyProtection="1">
      <alignment horizontal="center" vertical="center" wrapText="1"/>
      <protection/>
    </xf>
    <xf numFmtId="0" fontId="10" fillId="32" borderId="11" xfId="42" applyNumberFormat="1" applyFont="1" applyFill="1" applyBorder="1" applyAlignment="1" applyProtection="1">
      <alignment horizontal="center" vertical="center" wrapText="1"/>
      <protection/>
    </xf>
    <xf numFmtId="0" fontId="8" fillId="32" borderId="12" xfId="0" applyNumberFormat="1" applyFont="1" applyFill="1" applyBorder="1" applyAlignment="1">
      <alignment horizontal="left" vertical="center" wrapText="1"/>
    </xf>
    <xf numFmtId="0" fontId="5" fillId="32" borderId="11" xfId="0" applyNumberFormat="1" applyFont="1" applyFill="1" applyBorder="1" applyAlignment="1">
      <alignment horizontal="center" vertical="center"/>
    </xf>
    <xf numFmtId="1" fontId="8" fillId="32" borderId="0" xfId="0" applyNumberFormat="1" applyFont="1" applyFill="1" applyBorder="1" applyAlignment="1">
      <alignment horizontal="left"/>
    </xf>
    <xf numFmtId="0" fontId="8" fillId="32" borderId="0" xfId="0" applyFont="1" applyFill="1" applyBorder="1" applyAlignment="1">
      <alignment vertical="top"/>
    </xf>
    <xf numFmtId="0" fontId="5" fillId="32" borderId="0" xfId="0" applyFont="1" applyFill="1" applyAlignment="1">
      <alignment horizontal="center" vertical="center" wrapText="1"/>
    </xf>
    <xf numFmtId="0" fontId="5"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0" xfId="0" applyNumberFormat="1" applyFont="1" applyFill="1" applyBorder="1" applyAlignment="1">
      <alignment horizontal="left" vertical="center" wrapText="1"/>
    </xf>
    <xf numFmtId="0" fontId="5" fillId="32" borderId="10" xfId="0" applyFont="1" applyFill="1" applyBorder="1" applyAlignment="1">
      <alignment vertical="center"/>
    </xf>
    <xf numFmtId="0" fontId="9" fillId="32" borderId="10" xfId="55" applyFont="1" applyFill="1" applyBorder="1" applyAlignment="1">
      <alignment horizontal="left" vertical="center" wrapText="1"/>
      <protection/>
    </xf>
    <xf numFmtId="0" fontId="8" fillId="32" borderId="10" xfId="55" applyFont="1" applyFill="1" applyBorder="1" applyAlignment="1">
      <alignment horizontal="left" vertical="center" wrapText="1"/>
      <protection/>
    </xf>
    <xf numFmtId="0" fontId="5" fillId="32" borderId="0" xfId="0" applyFont="1" applyFill="1" applyBorder="1" applyAlignment="1">
      <alignment horizontal="center" vertical="center"/>
    </xf>
    <xf numFmtId="0" fontId="5" fillId="32" borderId="0" xfId="0" applyNumberFormat="1" applyFont="1" applyFill="1" applyAlignment="1">
      <alignment horizontal="left" vertical="center" wrapText="1"/>
    </xf>
    <xf numFmtId="0" fontId="5" fillId="32" borderId="0" xfId="0" applyFont="1" applyFill="1" applyBorder="1" applyAlignment="1">
      <alignment/>
    </xf>
    <xf numFmtId="0" fontId="10" fillId="32" borderId="10" xfId="42" applyFont="1" applyFill="1" applyBorder="1" applyAlignment="1" applyProtection="1">
      <alignment horizontal="left" vertical="center" wrapText="1" indent="1"/>
      <protection/>
    </xf>
    <xf numFmtId="0" fontId="5" fillId="32" borderId="13" xfId="0" applyNumberFormat="1" applyFont="1" applyFill="1" applyBorder="1" applyAlignment="1">
      <alignment horizontal="left" vertical="center" wrapText="1"/>
    </xf>
    <xf numFmtId="0" fontId="8" fillId="32" borderId="10" xfId="0" applyFont="1" applyFill="1" applyBorder="1" applyAlignment="1">
      <alignment/>
    </xf>
    <xf numFmtId="0" fontId="8" fillId="32" borderId="10" xfId="55" applyFont="1" applyFill="1" applyBorder="1" applyAlignment="1">
      <alignment horizontal="center" vertical="center" wrapText="1"/>
      <protection/>
    </xf>
    <xf numFmtId="0" fontId="14" fillId="32" borderId="0" xfId="0" applyFont="1" applyFill="1" applyAlignment="1">
      <alignment horizontal="justify" vertical="center"/>
    </xf>
    <xf numFmtId="0" fontId="14" fillId="32" borderId="10" xfId="0" applyFont="1" applyFill="1" applyBorder="1" applyAlignment="1">
      <alignment horizontal="justify" vertical="center"/>
    </xf>
    <xf numFmtId="0" fontId="8" fillId="32" borderId="0" xfId="0" applyFont="1" applyFill="1" applyAlignment="1">
      <alignment/>
    </xf>
    <xf numFmtId="0" fontId="12" fillId="32" borderId="10" xfId="0" applyFont="1" applyFill="1" applyBorder="1" applyAlignment="1">
      <alignment horizontal="center" vertical="center" wrapText="1"/>
    </xf>
    <xf numFmtId="0" fontId="8" fillId="32" borderId="0" xfId="0" applyNumberFormat="1" applyFont="1" applyFill="1" applyBorder="1" applyAlignment="1">
      <alignment horizontal="left" vertical="center" wrapText="1"/>
    </xf>
    <xf numFmtId="49" fontId="8" fillId="32" borderId="12" xfId="0" applyNumberFormat="1" applyFont="1" applyFill="1" applyBorder="1" applyAlignment="1">
      <alignment horizontal="center" vertical="center" wrapText="1"/>
    </xf>
    <xf numFmtId="0" fontId="8" fillId="32" borderId="12" xfId="0" applyNumberFormat="1" applyFont="1" applyFill="1" applyBorder="1" applyAlignment="1">
      <alignment horizontal="center" vertical="center" wrapText="1"/>
    </xf>
    <xf numFmtId="0" fontId="10" fillId="32" borderId="12" xfId="42" applyNumberFormat="1" applyFont="1" applyFill="1" applyBorder="1" applyAlignment="1" applyProtection="1">
      <alignment horizontal="center" vertical="center" wrapText="1"/>
      <protection/>
    </xf>
    <xf numFmtId="0" fontId="8" fillId="32" borderId="11" xfId="0" applyFont="1" applyFill="1" applyBorder="1" applyAlignment="1">
      <alignment horizontal="center" vertical="center" wrapText="1"/>
    </xf>
    <xf numFmtId="0" fontId="13" fillId="32" borderId="10" xfId="0" applyNumberFormat="1" applyFont="1" applyFill="1" applyBorder="1" applyAlignment="1">
      <alignment horizontal="left" vertical="center" wrapText="1"/>
    </xf>
    <xf numFmtId="49" fontId="8" fillId="32" borderId="11" xfId="0" applyNumberFormat="1" applyFont="1" applyFill="1" applyBorder="1" applyAlignment="1">
      <alignment/>
    </xf>
    <xf numFmtId="0" fontId="8" fillId="32" borderId="11" xfId="0" applyNumberFormat="1" applyFont="1" applyFill="1" applyBorder="1" applyAlignment="1">
      <alignment vertical="center" wrapText="1"/>
    </xf>
    <xf numFmtId="0" fontId="8" fillId="32" borderId="11" xfId="0" applyNumberFormat="1" applyFont="1" applyFill="1" applyBorder="1" applyAlignment="1">
      <alignment/>
    </xf>
    <xf numFmtId="0" fontId="8" fillId="32" borderId="11" xfId="0" applyNumberFormat="1" applyFont="1" applyFill="1" applyBorder="1" applyAlignment="1">
      <alignment vertical="center"/>
    </xf>
    <xf numFmtId="0" fontId="8" fillId="32" borderId="0" xfId="0" applyFont="1" applyFill="1" applyBorder="1" applyAlignment="1">
      <alignment/>
    </xf>
    <xf numFmtId="0" fontId="9" fillId="32" borderId="10" xfId="0" applyFont="1" applyFill="1" applyBorder="1" applyAlignment="1">
      <alignment horizontal="justify" vertical="center" wrapText="1"/>
    </xf>
    <xf numFmtId="0" fontId="8" fillId="32" borderId="10" xfId="0" applyFont="1" applyFill="1" applyBorder="1" applyAlignment="1">
      <alignment vertical="top" wrapText="1"/>
    </xf>
    <xf numFmtId="49" fontId="5" fillId="32" borderId="10" xfId="0" applyNumberFormat="1"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0" xfId="0" applyNumberFormat="1" applyFont="1" applyFill="1" applyBorder="1" applyAlignment="1">
      <alignment vertical="center" wrapText="1"/>
    </xf>
    <xf numFmtId="0" fontId="5" fillId="32" borderId="10" xfId="0" applyFont="1" applyFill="1" applyBorder="1" applyAlignment="1">
      <alignment horizontal="center" vertical="center"/>
    </xf>
    <xf numFmtId="1" fontId="8" fillId="32" borderId="10" xfId="0" applyNumberFormat="1" applyFont="1" applyFill="1" applyBorder="1" applyAlignment="1">
      <alignment horizontal="left" vertical="center" wrapText="1"/>
    </xf>
    <xf numFmtId="1" fontId="8" fillId="32" borderId="13" xfId="0" applyNumberFormat="1" applyFont="1" applyFill="1" applyBorder="1" applyAlignment="1">
      <alignment horizontal="left" vertical="center" wrapText="1"/>
    </xf>
    <xf numFmtId="0" fontId="8" fillId="32" borderId="10" xfId="55" applyFont="1" applyFill="1" applyBorder="1" applyAlignment="1">
      <alignment vertical="center" wrapText="1"/>
      <protection/>
    </xf>
    <xf numFmtId="1" fontId="8" fillId="32" borderId="10" xfId="0" applyNumberFormat="1" applyFont="1" applyFill="1" applyBorder="1" applyAlignment="1">
      <alignment horizontal="left" vertical="center" wrapText="1"/>
    </xf>
    <xf numFmtId="0" fontId="8" fillId="32" borderId="10" xfId="0" applyNumberFormat="1" applyFont="1" applyFill="1" applyBorder="1" applyAlignment="1">
      <alignment vertical="center" wrapText="1"/>
    </xf>
    <xf numFmtId="1" fontId="8" fillId="32" borderId="11" xfId="0" applyNumberFormat="1" applyFont="1" applyFill="1" applyBorder="1" applyAlignment="1">
      <alignment horizontal="left" vertical="center" wrapText="1"/>
    </xf>
    <xf numFmtId="0" fontId="8" fillId="32" borderId="11" xfId="0" applyNumberFormat="1" applyFont="1" applyFill="1" applyBorder="1" applyAlignment="1">
      <alignment vertical="center" wrapText="1"/>
    </xf>
    <xf numFmtId="1" fontId="8" fillId="32" borderId="10" xfId="0" applyNumberFormat="1" applyFont="1" applyFill="1" applyBorder="1" applyAlignment="1">
      <alignment horizontal="left"/>
    </xf>
    <xf numFmtId="0" fontId="8" fillId="32" borderId="10" xfId="0" applyFont="1" applyFill="1" applyBorder="1" applyAlignment="1">
      <alignment vertical="center"/>
    </xf>
    <xf numFmtId="1" fontId="8" fillId="32" borderId="10" xfId="0" applyNumberFormat="1" applyFont="1" applyFill="1" applyBorder="1" applyAlignment="1">
      <alignment horizontal="left" vertical="center"/>
    </xf>
    <xf numFmtId="0" fontId="8" fillId="32" borderId="10" xfId="0" applyFont="1" applyFill="1" applyBorder="1" applyAlignment="1">
      <alignment vertical="top"/>
    </xf>
    <xf numFmtId="1" fontId="8" fillId="32" borderId="10" xfId="0" applyNumberFormat="1" applyFont="1" applyFill="1" applyBorder="1" applyAlignment="1">
      <alignment horizontal="left" vertical="top"/>
    </xf>
    <xf numFmtId="49" fontId="8" fillId="32" borderId="10" xfId="0" applyNumberFormat="1" applyFont="1" applyFill="1" applyBorder="1" applyAlignment="1">
      <alignment horizontal="left"/>
    </xf>
    <xf numFmtId="14" fontId="8" fillId="32" borderId="10" xfId="0" applyNumberFormat="1" applyFont="1" applyFill="1" applyBorder="1" applyAlignment="1">
      <alignment horizontal="center" vertical="center"/>
    </xf>
    <xf numFmtId="0" fontId="8" fillId="0" borderId="0" xfId="0" applyFont="1" applyFill="1" applyBorder="1" applyAlignment="1">
      <alignment horizontal="center" wrapText="1"/>
    </xf>
    <xf numFmtId="0" fontId="0" fillId="0" borderId="10" xfId="0"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Fill="1" applyBorder="1" applyAlignment="1">
      <alignment horizontal="center" wrapText="1"/>
    </xf>
    <xf numFmtId="0" fontId="8" fillId="0" borderId="0" xfId="0" applyFont="1" applyFill="1" applyBorder="1" applyAlignment="1">
      <alignment horizontal="center" wrapText="1"/>
    </xf>
    <xf numFmtId="170" fontId="9" fillId="0" borderId="10" xfId="43"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4" fontId="9" fillId="0" borderId="11" xfId="0" applyNumberFormat="1" applyFont="1" applyFill="1" applyBorder="1" applyAlignment="1">
      <alignment horizontal="center" vertical="center" wrapText="1"/>
    </xf>
    <xf numFmtId="14" fontId="9" fillId="0" borderId="12"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kbsemashko.ru/" TargetMode="External" /><Relationship Id="rId2" Type="http://schemas.openxmlformats.org/officeDocument/2006/relationships/hyperlink" Target="http://gb5.uuzdrav.ru/" TargetMode="External" /><Relationship Id="rId3" Type="http://schemas.openxmlformats.org/officeDocument/2006/relationships/hyperlink" Target="http://gib.uuzdrav.ru/" TargetMode="External" /><Relationship Id="rId4" Type="http://schemas.openxmlformats.org/officeDocument/2006/relationships/hyperlink" Target="http://sp2.uuzdrav.ru/" TargetMode="External" /><Relationship Id="rId5" Type="http://schemas.openxmlformats.org/officeDocument/2006/relationships/hyperlink" Target="http://okacrb.ru/" TargetMode="External" /><Relationship Id="rId6" Type="http://schemas.openxmlformats.org/officeDocument/2006/relationships/hyperlink" Target="http://rkvdrb.ru/" TargetMode="External" /><Relationship Id="rId7" Type="http://schemas.openxmlformats.org/officeDocument/2006/relationships/hyperlink" Target="http://www.rkgvv.ru/" TargetMode="External" /><Relationship Id="rId8" Type="http://schemas.openxmlformats.org/officeDocument/2006/relationships/hyperlink" Target="http://rcmp-bur.ru/"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54"/>
  <sheetViews>
    <sheetView zoomScale="80" zoomScaleNormal="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A5" sqref="AA5"/>
    </sheetView>
  </sheetViews>
  <sheetFormatPr defaultColWidth="33.7109375" defaultRowHeight="12.75"/>
  <cols>
    <col min="1" max="1" width="5.7109375" style="6" customWidth="1"/>
    <col min="2" max="2" width="17.00390625" style="7" customWidth="1"/>
    <col min="3" max="3" width="70.140625" style="8" customWidth="1"/>
    <col min="4" max="4" width="22.421875" style="9" customWidth="1"/>
    <col min="5" max="5" width="25.57421875" style="9" customWidth="1"/>
    <col min="6" max="7" width="27.00390625" style="9" customWidth="1"/>
    <col min="8" max="8" width="34.140625" style="9" customWidth="1"/>
    <col min="9" max="9" width="92.140625" style="9" customWidth="1"/>
    <col min="10" max="10" width="86.421875" style="9" customWidth="1"/>
    <col min="11" max="11" width="56.57421875" style="9" customWidth="1"/>
    <col min="12" max="12" width="52.57421875" style="8" customWidth="1"/>
    <col min="13" max="13" width="28.57421875" style="3" hidden="1" customWidth="1"/>
    <col min="14" max="14" width="39.140625" style="3" hidden="1" customWidth="1"/>
    <col min="15" max="15" width="64.57421875" style="3" hidden="1" customWidth="1"/>
    <col min="16" max="16" width="63.421875" style="3" hidden="1" customWidth="1"/>
    <col min="17" max="17" width="39.140625" style="3" hidden="1" customWidth="1"/>
    <col min="18" max="23" width="0" style="5" hidden="1" customWidth="1"/>
    <col min="24" max="24" width="0" style="1" hidden="1" customWidth="1"/>
    <col min="25" max="16384" width="33.7109375" style="1" customWidth="1"/>
  </cols>
  <sheetData>
    <row r="1" spans="1:18" ht="49.5" customHeight="1">
      <c r="A1" s="132" t="s">
        <v>729</v>
      </c>
      <c r="B1" s="133"/>
      <c r="C1" s="133"/>
      <c r="D1" s="133"/>
      <c r="E1" s="133"/>
      <c r="F1" s="133"/>
      <c r="G1" s="115"/>
      <c r="H1" s="16"/>
      <c r="I1" s="16"/>
      <c r="J1" s="16"/>
      <c r="K1" s="16"/>
      <c r="L1" s="17"/>
      <c r="R1" s="4"/>
    </row>
    <row r="2" spans="1:24" ht="93" customHeight="1">
      <c r="A2" s="117" t="s">
        <v>35</v>
      </c>
      <c r="B2" s="135" t="s">
        <v>85</v>
      </c>
      <c r="C2" s="117" t="s">
        <v>133</v>
      </c>
      <c r="D2" s="117" t="s">
        <v>134</v>
      </c>
      <c r="E2" s="117" t="s">
        <v>128</v>
      </c>
      <c r="F2" s="117" t="s">
        <v>135</v>
      </c>
      <c r="G2" s="118" t="s">
        <v>832</v>
      </c>
      <c r="H2" s="134" t="s">
        <v>136</v>
      </c>
      <c r="I2" s="134" t="s">
        <v>26</v>
      </c>
      <c r="J2" s="134"/>
      <c r="K2" s="134"/>
      <c r="L2" s="134"/>
      <c r="M2" s="136" t="s">
        <v>181</v>
      </c>
      <c r="N2" s="20"/>
      <c r="O2" s="129" t="s">
        <v>182</v>
      </c>
      <c r="P2" s="130"/>
      <c r="Q2" s="131"/>
      <c r="R2" s="142" t="s">
        <v>183</v>
      </c>
      <c r="S2" s="143"/>
      <c r="T2" s="121" t="s">
        <v>185</v>
      </c>
      <c r="U2" s="121" t="s">
        <v>186</v>
      </c>
      <c r="V2" s="121" t="s">
        <v>187</v>
      </c>
      <c r="W2" s="126" t="s">
        <v>188</v>
      </c>
      <c r="X2" s="121" t="s">
        <v>189</v>
      </c>
    </row>
    <row r="3" spans="1:24" ht="31.5" customHeight="1">
      <c r="A3" s="117"/>
      <c r="B3" s="135"/>
      <c r="C3" s="117"/>
      <c r="D3" s="117"/>
      <c r="E3" s="117"/>
      <c r="F3" s="117"/>
      <c r="G3" s="119"/>
      <c r="H3" s="134"/>
      <c r="I3" s="10"/>
      <c r="J3" s="10"/>
      <c r="K3" s="10"/>
      <c r="L3" s="11"/>
      <c r="M3" s="137"/>
      <c r="N3" s="20"/>
      <c r="O3" s="23"/>
      <c r="P3" s="23"/>
      <c r="Q3" s="23"/>
      <c r="R3" s="25" t="s">
        <v>199</v>
      </c>
      <c r="S3" s="21" t="s">
        <v>184</v>
      </c>
      <c r="T3" s="124"/>
      <c r="U3" s="122"/>
      <c r="V3" s="124"/>
      <c r="W3" s="127"/>
      <c r="X3" s="124"/>
    </row>
    <row r="4" spans="1:24" ht="31.5" customHeight="1">
      <c r="A4" s="117"/>
      <c r="B4" s="135"/>
      <c r="C4" s="117"/>
      <c r="D4" s="117"/>
      <c r="E4" s="117"/>
      <c r="F4" s="117"/>
      <c r="G4" s="120"/>
      <c r="H4" s="134"/>
      <c r="I4" s="10" t="s">
        <v>162</v>
      </c>
      <c r="J4" s="11" t="s">
        <v>163</v>
      </c>
      <c r="K4" s="10" t="s">
        <v>167</v>
      </c>
      <c r="L4" s="146" t="s">
        <v>168</v>
      </c>
      <c r="M4" s="138"/>
      <c r="N4" s="20"/>
      <c r="O4" s="24" t="s">
        <v>162</v>
      </c>
      <c r="P4" s="10" t="s">
        <v>163</v>
      </c>
      <c r="Q4" s="24" t="s">
        <v>167</v>
      </c>
      <c r="R4" s="26" t="s">
        <v>305</v>
      </c>
      <c r="S4" s="22" t="s">
        <v>184</v>
      </c>
      <c r="T4" s="125"/>
      <c r="U4" s="123"/>
      <c r="V4" s="125"/>
      <c r="W4" s="128"/>
      <c r="X4" s="125"/>
    </row>
    <row r="5" spans="1:24" s="66" customFormat="1" ht="398.25" customHeight="1">
      <c r="A5" s="39">
        <v>1</v>
      </c>
      <c r="B5" s="27" t="s">
        <v>36</v>
      </c>
      <c r="C5" s="28" t="s">
        <v>1</v>
      </c>
      <c r="D5" s="39" t="s">
        <v>337</v>
      </c>
      <c r="E5" s="59" t="str">
        <f>HYPERLINK("www.rkbsemashko.ru","670031, Бурятия,г.Улан-Удэ,ул.Павлова д.12  www.rkbsemashko.ru")</f>
        <v>670031, Бурятия,г.Улан-Удэ,ул.Павлова д.12  www.rkbsemashko.ru</v>
      </c>
      <c r="F5" s="39" t="s">
        <v>776</v>
      </c>
      <c r="G5" s="39"/>
      <c r="H5" s="39" t="s">
        <v>760</v>
      </c>
      <c r="I5" s="29" t="s">
        <v>778</v>
      </c>
      <c r="J5" s="29" t="s">
        <v>779</v>
      </c>
      <c r="K5" s="29" t="s">
        <v>780</v>
      </c>
      <c r="L5" s="28"/>
      <c r="M5" s="39" t="s">
        <v>190</v>
      </c>
      <c r="N5" s="39"/>
      <c r="O5" s="28" t="s">
        <v>302</v>
      </c>
      <c r="P5" s="29" t="s">
        <v>781</v>
      </c>
      <c r="Q5" s="29" t="s">
        <v>782</v>
      </c>
      <c r="R5" s="39" t="s">
        <v>200</v>
      </c>
      <c r="S5" s="39" t="s">
        <v>200</v>
      </c>
      <c r="T5" s="39" t="s">
        <v>200</v>
      </c>
      <c r="U5" s="39" t="s">
        <v>200</v>
      </c>
      <c r="V5" s="39" t="s">
        <v>203</v>
      </c>
      <c r="W5" s="39" t="s">
        <v>203</v>
      </c>
      <c r="X5" s="39" t="s">
        <v>200</v>
      </c>
    </row>
    <row r="6" spans="1:24" s="66" customFormat="1" ht="409.5" customHeight="1">
      <c r="A6" s="39">
        <v>2</v>
      </c>
      <c r="B6" s="27" t="s">
        <v>86</v>
      </c>
      <c r="C6" s="28" t="s">
        <v>130</v>
      </c>
      <c r="D6" s="39" t="s">
        <v>337</v>
      </c>
      <c r="E6" s="59" t="str">
        <f>HYPERLINK("http://drkbrb.ru/ ","670042, Бурятия,г.Улан-Удэ,пр.Строителей д.2а http://drkbrb.ru/ ")</f>
        <v>670042, Бурятия,г.Улан-Удэ,пр.Строителей д.2а http://drkbrb.ru/ </v>
      </c>
      <c r="F6" s="39" t="s">
        <v>825</v>
      </c>
      <c r="G6" s="39"/>
      <c r="H6" s="39" t="s">
        <v>761</v>
      </c>
      <c r="I6" s="29" t="s">
        <v>783</v>
      </c>
      <c r="J6" s="29" t="s">
        <v>549</v>
      </c>
      <c r="K6" s="29" t="s">
        <v>525</v>
      </c>
      <c r="L6" s="29"/>
      <c r="M6" s="39" t="s">
        <v>195</v>
      </c>
      <c r="N6" s="39"/>
      <c r="O6" s="28" t="s">
        <v>204</v>
      </c>
      <c r="P6" s="28" t="s">
        <v>209</v>
      </c>
      <c r="Q6" s="28" t="s">
        <v>210</v>
      </c>
      <c r="R6" s="39" t="s">
        <v>200</v>
      </c>
      <c r="S6" s="39" t="s">
        <v>203</v>
      </c>
      <c r="T6" s="39" t="s">
        <v>200</v>
      </c>
      <c r="U6" s="39" t="s">
        <v>200</v>
      </c>
      <c r="V6" s="39" t="s">
        <v>203</v>
      </c>
      <c r="W6" s="39" t="s">
        <v>203</v>
      </c>
      <c r="X6" s="39" t="s">
        <v>203</v>
      </c>
    </row>
    <row r="7" spans="1:24" s="66" customFormat="1" ht="293.25" customHeight="1">
      <c r="A7" s="39">
        <v>3</v>
      </c>
      <c r="B7" s="27" t="s">
        <v>87</v>
      </c>
      <c r="C7" s="28" t="s">
        <v>150</v>
      </c>
      <c r="D7" s="39" t="s">
        <v>337</v>
      </c>
      <c r="E7" s="59" t="str">
        <f>HYPERLINK("http://rpc03.ru/","670031, Бурятия, г.Улан-Удэ, ул.Солнечная,4а http://rpc03.ru/")</f>
        <v>670031, Бурятия, г.Улан-Удэ, ул.Солнечная,4а http://rpc03.ru/</v>
      </c>
      <c r="F7" s="39" t="s">
        <v>151</v>
      </c>
      <c r="G7" s="39"/>
      <c r="H7" s="39" t="s">
        <v>762</v>
      </c>
      <c r="I7" s="29" t="s">
        <v>550</v>
      </c>
      <c r="J7" s="29" t="s">
        <v>551</v>
      </c>
      <c r="K7" s="29" t="s">
        <v>552</v>
      </c>
      <c r="L7" s="67"/>
      <c r="M7" s="39" t="s">
        <v>196</v>
      </c>
      <c r="N7" s="39"/>
      <c r="O7" s="28" t="s">
        <v>211</v>
      </c>
      <c r="P7" s="28" t="s">
        <v>212</v>
      </c>
      <c r="Q7" s="39"/>
      <c r="R7" s="39" t="s">
        <v>200</v>
      </c>
      <c r="S7" s="39" t="s">
        <v>200</v>
      </c>
      <c r="T7" s="39" t="s">
        <v>203</v>
      </c>
      <c r="U7" s="39" t="s">
        <v>200</v>
      </c>
      <c r="V7" s="39" t="s">
        <v>200</v>
      </c>
      <c r="W7" s="39" t="s">
        <v>203</v>
      </c>
      <c r="X7" s="39" t="s">
        <v>203</v>
      </c>
    </row>
    <row r="8" spans="1:24" s="66" customFormat="1" ht="209.25" customHeight="1">
      <c r="A8" s="39">
        <v>4</v>
      </c>
      <c r="B8" s="27" t="s">
        <v>18</v>
      </c>
      <c r="C8" s="28" t="s">
        <v>383</v>
      </c>
      <c r="D8" s="39" t="s">
        <v>64</v>
      </c>
      <c r="E8" s="59" t="str">
        <f>HYPERLINK("http://brkod.ru/","670047,  Республика Бурятия, г. Улан-Удэ  ул. Пирогова, 32 http://brkod.ru/")</f>
        <v>670047,  Республика Бурятия, г. Улан-Удэ  ул. Пирогова, 32 http://brkod.ru/</v>
      </c>
      <c r="F8" s="39" t="s">
        <v>480</v>
      </c>
      <c r="G8" s="39"/>
      <c r="H8" s="39" t="s">
        <v>763</v>
      </c>
      <c r="I8" s="29" t="s">
        <v>553</v>
      </c>
      <c r="J8" s="29" t="s">
        <v>695</v>
      </c>
      <c r="K8" s="29" t="s">
        <v>696</v>
      </c>
      <c r="L8" s="67"/>
      <c r="M8" s="39" t="s">
        <v>191</v>
      </c>
      <c r="N8" s="39"/>
      <c r="O8" s="29" t="s">
        <v>213</v>
      </c>
      <c r="P8" s="28" t="s">
        <v>214</v>
      </c>
      <c r="Q8" s="29" t="s">
        <v>215</v>
      </c>
      <c r="R8" s="39" t="s">
        <v>203</v>
      </c>
      <c r="S8" s="39" t="s">
        <v>200</v>
      </c>
      <c r="T8" s="39" t="s">
        <v>203</v>
      </c>
      <c r="U8" s="39" t="s">
        <v>200</v>
      </c>
      <c r="V8" s="39" t="s">
        <v>203</v>
      </c>
      <c r="W8" s="39" t="s">
        <v>203</v>
      </c>
      <c r="X8" s="39" t="s">
        <v>203</v>
      </c>
    </row>
    <row r="9" spans="1:24" s="66" customFormat="1" ht="183.75" customHeight="1">
      <c r="A9" s="39">
        <v>5</v>
      </c>
      <c r="B9" s="27" t="s">
        <v>37</v>
      </c>
      <c r="C9" s="28" t="s">
        <v>131</v>
      </c>
      <c r="D9" s="39" t="s">
        <v>337</v>
      </c>
      <c r="E9" s="59" t="str">
        <f>HYPERLINK("http://rkvdrb.ru/","670000, Республика Бурятия,г.Улан-Удэ, ул.Коммунистическая д.5, http://rkvdrb.ru/")</f>
        <v>670000, Республика Бурятия,г.Улан-Удэ, ул.Коммунистическая д.5, http://rkvdrb.ru/</v>
      </c>
      <c r="F9" s="39" t="s">
        <v>24</v>
      </c>
      <c r="G9" s="39"/>
      <c r="H9" s="39" t="s">
        <v>528</v>
      </c>
      <c r="I9" s="29" t="s">
        <v>474</v>
      </c>
      <c r="J9" s="29" t="s">
        <v>554</v>
      </c>
      <c r="K9" s="29" t="s">
        <v>169</v>
      </c>
      <c r="L9" s="67"/>
      <c r="M9" s="39" t="s">
        <v>191</v>
      </c>
      <c r="N9" s="39"/>
      <c r="O9" s="28" t="s">
        <v>217</v>
      </c>
      <c r="P9" s="28" t="s">
        <v>218</v>
      </c>
      <c r="Q9" s="28" t="s">
        <v>216</v>
      </c>
      <c r="R9" s="39" t="s">
        <v>200</v>
      </c>
      <c r="S9" s="39" t="s">
        <v>200</v>
      </c>
      <c r="T9" s="39" t="s">
        <v>203</v>
      </c>
      <c r="U9" s="39" t="s">
        <v>200</v>
      </c>
      <c r="V9" s="39" t="s">
        <v>203</v>
      </c>
      <c r="W9" s="39" t="s">
        <v>203</v>
      </c>
      <c r="X9" s="39" t="s">
        <v>203</v>
      </c>
    </row>
    <row r="10" spans="1:24" s="66" customFormat="1" ht="192.75" customHeight="1">
      <c r="A10" s="39">
        <v>6</v>
      </c>
      <c r="B10" s="27" t="s">
        <v>50</v>
      </c>
      <c r="C10" s="28" t="s">
        <v>502</v>
      </c>
      <c r="D10" s="39" t="s">
        <v>337</v>
      </c>
      <c r="E10" s="59" t="str">
        <f>HYPERLINK("http://rsprb.ru/","670047, Бурятия, г.Улан-Удэ, ул.Пирогова д.15а www.rsprb.ru")</f>
        <v>670047, Бурятия, г.Улан-Удэ, ул.Пирогова д.15а www.rsprb.ru</v>
      </c>
      <c r="F10" s="39" t="s">
        <v>372</v>
      </c>
      <c r="G10" s="39"/>
      <c r="H10" s="39" t="s">
        <v>406</v>
      </c>
      <c r="I10" s="29" t="s">
        <v>170</v>
      </c>
      <c r="J10" s="28"/>
      <c r="K10" s="29"/>
      <c r="L10" s="67"/>
      <c r="M10" s="39" t="s">
        <v>194</v>
      </c>
      <c r="N10" s="39"/>
      <c r="O10" s="29" t="s">
        <v>668</v>
      </c>
      <c r="P10" s="39"/>
      <c r="Q10" s="39" t="s">
        <v>203</v>
      </c>
      <c r="R10" s="39" t="s">
        <v>200</v>
      </c>
      <c r="S10" s="39" t="s">
        <v>200</v>
      </c>
      <c r="T10" s="39" t="s">
        <v>203</v>
      </c>
      <c r="U10" s="39" t="s">
        <v>203</v>
      </c>
      <c r="V10" s="39" t="s">
        <v>203</v>
      </c>
      <c r="W10" s="39" t="s">
        <v>203</v>
      </c>
      <c r="X10" s="31" t="s">
        <v>200</v>
      </c>
    </row>
    <row r="11" spans="1:24" s="66" customFormat="1" ht="272.25" customHeight="1">
      <c r="A11" s="39">
        <v>7</v>
      </c>
      <c r="B11" s="27" t="s">
        <v>51</v>
      </c>
      <c r="C11" s="28" t="s">
        <v>52</v>
      </c>
      <c r="D11" s="39" t="s">
        <v>373</v>
      </c>
      <c r="E11" s="59" t="str">
        <f>HYPERLINK("http://rkgvv.ru/","670047, Бурятия, г.Улан-Удэ, ул.Пирогова 30а, http://www.rkgvv.ru")</f>
        <v>670047, Бурятия, г.Улан-Удэ, ул.Пирогова 30а, http://www.rkgvv.ru</v>
      </c>
      <c r="F11" s="39" t="s">
        <v>405</v>
      </c>
      <c r="G11" s="39"/>
      <c r="H11" s="39" t="s">
        <v>746</v>
      </c>
      <c r="I11" s="29" t="s">
        <v>784</v>
      </c>
      <c r="J11" s="29" t="s">
        <v>785</v>
      </c>
      <c r="K11" s="29"/>
      <c r="L11" s="67"/>
      <c r="M11" s="39" t="s">
        <v>191</v>
      </c>
      <c r="N11" s="39"/>
      <c r="O11" s="28" t="s">
        <v>219</v>
      </c>
      <c r="P11" s="29" t="s">
        <v>786</v>
      </c>
      <c r="Q11" s="39" t="s">
        <v>203</v>
      </c>
      <c r="R11" s="39" t="s">
        <v>203</v>
      </c>
      <c r="S11" s="39" t="s">
        <v>200</v>
      </c>
      <c r="T11" s="39" t="s">
        <v>203</v>
      </c>
      <c r="U11" s="39" t="s">
        <v>203</v>
      </c>
      <c r="V11" s="39" t="s">
        <v>203</v>
      </c>
      <c r="W11" s="39" t="s">
        <v>203</v>
      </c>
      <c r="X11" s="39" t="s">
        <v>203</v>
      </c>
    </row>
    <row r="12" spans="1:24" s="49" customFormat="1" ht="147.75" customHeight="1">
      <c r="A12" s="39">
        <v>8</v>
      </c>
      <c r="B12" s="27" t="s">
        <v>127</v>
      </c>
      <c r="C12" s="28" t="s">
        <v>827</v>
      </c>
      <c r="D12" s="39" t="s">
        <v>338</v>
      </c>
      <c r="E12" s="59" t="str">
        <f>HYPERLINK("http://rcmp-bur.ru/","670034, Бурятия, г.Улан-Удэ, ул.Цивилева д.2, http://rcmp-bur.ru/")</f>
        <v>670034, Бурятия, г.Улан-Удэ, ул.Цивилева д.2, http://rcmp-bur.ru/</v>
      </c>
      <c r="F12" s="39" t="s">
        <v>535</v>
      </c>
      <c r="G12" s="39"/>
      <c r="H12" s="39" t="s">
        <v>555</v>
      </c>
      <c r="I12" s="29" t="s">
        <v>556</v>
      </c>
      <c r="J12" s="28" t="s">
        <v>401</v>
      </c>
      <c r="K12" s="29"/>
      <c r="L12" s="40"/>
      <c r="M12" s="39" t="s">
        <v>191</v>
      </c>
      <c r="N12" s="31"/>
      <c r="O12" s="28" t="s">
        <v>220</v>
      </c>
      <c r="P12" s="28" t="s">
        <v>221</v>
      </c>
      <c r="Q12" s="68" t="s">
        <v>203</v>
      </c>
      <c r="R12" s="39" t="s">
        <v>203</v>
      </c>
      <c r="S12" s="31" t="s">
        <v>200</v>
      </c>
      <c r="T12" s="31" t="s">
        <v>203</v>
      </c>
      <c r="U12" s="31" t="s">
        <v>203</v>
      </c>
      <c r="V12" s="31" t="s">
        <v>203</v>
      </c>
      <c r="W12" s="39" t="s">
        <v>203</v>
      </c>
      <c r="X12" s="31" t="s">
        <v>200</v>
      </c>
    </row>
    <row r="13" spans="1:24" s="49" customFormat="1" ht="393.75" customHeight="1">
      <c r="A13" s="39">
        <v>9</v>
      </c>
      <c r="B13" s="27" t="s">
        <v>165</v>
      </c>
      <c r="C13" s="28" t="s">
        <v>58</v>
      </c>
      <c r="D13" s="39" t="s">
        <v>338</v>
      </c>
      <c r="E13" s="59" t="str">
        <f>HYPERLINK("http://www.xn--4-9sbf.xn--p1ai/","670009, Бурятия, г.Улан-Удэ, ул.Марины Расковой, 2      http://www.гб4.рф/")</f>
        <v>670009, Бурятия, г.Улан-Удэ, ул.Марины Расковой, 2      http://www.гб4.рф/</v>
      </c>
      <c r="F13" s="39" t="s">
        <v>829</v>
      </c>
      <c r="G13" s="39"/>
      <c r="H13" s="39" t="s">
        <v>764</v>
      </c>
      <c r="I13" s="29" t="s">
        <v>697</v>
      </c>
      <c r="J13" s="29" t="s">
        <v>560</v>
      </c>
      <c r="K13" s="29" t="s">
        <v>557</v>
      </c>
      <c r="L13" s="40"/>
      <c r="M13" s="39" t="s">
        <v>196</v>
      </c>
      <c r="N13" s="31"/>
      <c r="O13" s="28" t="s">
        <v>558</v>
      </c>
      <c r="P13" s="28" t="s">
        <v>222</v>
      </c>
      <c r="Q13" s="29" t="s">
        <v>559</v>
      </c>
      <c r="R13" s="39" t="s">
        <v>200</v>
      </c>
      <c r="S13" s="31" t="s">
        <v>200</v>
      </c>
      <c r="T13" s="31" t="s">
        <v>200</v>
      </c>
      <c r="U13" s="39" t="s">
        <v>200</v>
      </c>
      <c r="V13" s="39" t="s">
        <v>200</v>
      </c>
      <c r="W13" s="39" t="s">
        <v>203</v>
      </c>
      <c r="X13" s="31" t="s">
        <v>203</v>
      </c>
    </row>
    <row r="14" spans="1:24" s="49" customFormat="1" ht="367.5" customHeight="1">
      <c r="A14" s="39">
        <v>10</v>
      </c>
      <c r="B14" s="27" t="s">
        <v>32</v>
      </c>
      <c r="C14" s="28" t="s">
        <v>121</v>
      </c>
      <c r="D14" s="39" t="s">
        <v>338</v>
      </c>
      <c r="E14" s="59" t="str">
        <f>HYPERLINK("http://gb5rb.ru/","670033, Бурятия, г.Улан-Удэ, ул.Гармаева ,9 http://gb5rb.ru/")</f>
        <v>670033, Бурятия, г.Улан-Удэ, ул.Гармаева ,9 http://gb5rb.ru/</v>
      </c>
      <c r="F14" s="39" t="s">
        <v>70</v>
      </c>
      <c r="G14" s="39"/>
      <c r="H14" s="39" t="s">
        <v>561</v>
      </c>
      <c r="I14" s="29" t="s">
        <v>562</v>
      </c>
      <c r="J14" s="29"/>
      <c r="K14" s="29" t="s">
        <v>489</v>
      </c>
      <c r="L14" s="40"/>
      <c r="M14" s="39" t="s">
        <v>196</v>
      </c>
      <c r="N14" s="31"/>
      <c r="O14" s="28" t="s">
        <v>490</v>
      </c>
      <c r="P14" s="28" t="s">
        <v>223</v>
      </c>
      <c r="Q14" s="29" t="s">
        <v>491</v>
      </c>
      <c r="R14" s="39" t="s">
        <v>200</v>
      </c>
      <c r="S14" s="31" t="s">
        <v>200</v>
      </c>
      <c r="T14" s="31" t="s">
        <v>200</v>
      </c>
      <c r="U14" s="39" t="s">
        <v>200</v>
      </c>
      <c r="V14" s="39" t="s">
        <v>200</v>
      </c>
      <c r="W14" s="39" t="s">
        <v>203</v>
      </c>
      <c r="X14" s="31" t="s">
        <v>200</v>
      </c>
    </row>
    <row r="15" spans="1:24" s="49" customFormat="1" ht="259.5" customHeight="1">
      <c r="A15" s="39">
        <v>11</v>
      </c>
      <c r="B15" s="27" t="s">
        <v>54</v>
      </c>
      <c r="C15" s="28" t="s">
        <v>67</v>
      </c>
      <c r="D15" s="39" t="s">
        <v>337</v>
      </c>
      <c r="E15" s="59" t="str">
        <f>HYPERLINK("http://bsmp03.ru/","670042, Бурятия, г.Улан-Удэ, пр.Строителей д.1 http://bsmp03.ru/")</f>
        <v>670042, Бурятия, г.Улан-Удэ, пр.Строителей д.1 http://bsmp03.ru/</v>
      </c>
      <c r="F15" s="39" t="s">
        <v>823</v>
      </c>
      <c r="G15" s="39"/>
      <c r="H15" s="39" t="s">
        <v>563</v>
      </c>
      <c r="I15" s="29" t="s">
        <v>564</v>
      </c>
      <c r="J15" s="29" t="s">
        <v>565</v>
      </c>
      <c r="K15" s="29"/>
      <c r="L15" s="40"/>
      <c r="M15" s="39" t="s">
        <v>197</v>
      </c>
      <c r="N15" s="31"/>
      <c r="O15" s="28" t="s">
        <v>224</v>
      </c>
      <c r="P15" s="29" t="s">
        <v>225</v>
      </c>
      <c r="Q15" s="28" t="s">
        <v>226</v>
      </c>
      <c r="R15" s="39" t="s">
        <v>200</v>
      </c>
      <c r="S15" s="31" t="s">
        <v>200</v>
      </c>
      <c r="T15" s="31" t="s">
        <v>200</v>
      </c>
      <c r="U15" s="39" t="s">
        <v>203</v>
      </c>
      <c r="V15" s="39" t="s">
        <v>203</v>
      </c>
      <c r="W15" s="39" t="s">
        <v>203</v>
      </c>
      <c r="X15" s="31" t="s">
        <v>203</v>
      </c>
    </row>
    <row r="16" spans="1:24" s="49" customFormat="1" ht="168" customHeight="1">
      <c r="A16" s="39">
        <v>12</v>
      </c>
      <c r="B16" s="27" t="s">
        <v>53</v>
      </c>
      <c r="C16" s="28" t="s">
        <v>124</v>
      </c>
      <c r="D16" s="39" t="s">
        <v>338</v>
      </c>
      <c r="E16" s="59" t="str">
        <f>HYPERLINK("http://xn----9sbbzdh5bfsi7kc.xn--p1ai/ru/","670047, Бурятия, г.Улан-Удэ, ул.Пирогова,9а http://ркиб-бурятия.рф")</f>
        <v>670047, Бурятия, г.Улан-Удэ, ул.Пирогова,9а http://ркиб-бурятия.рф</v>
      </c>
      <c r="F16" s="39" t="s">
        <v>45</v>
      </c>
      <c r="G16" s="39"/>
      <c r="H16" s="39" t="s">
        <v>728</v>
      </c>
      <c r="I16" s="95" t="s">
        <v>787</v>
      </c>
      <c r="J16" s="28" t="s">
        <v>788</v>
      </c>
      <c r="K16" s="29" t="s">
        <v>789</v>
      </c>
      <c r="L16" s="40"/>
      <c r="M16" s="39" t="s">
        <v>197</v>
      </c>
      <c r="N16" s="31"/>
      <c r="O16" s="95" t="s">
        <v>790</v>
      </c>
      <c r="P16" s="28" t="s">
        <v>227</v>
      </c>
      <c r="Q16" s="68" t="s">
        <v>203</v>
      </c>
      <c r="R16" s="31" t="s">
        <v>200</v>
      </c>
      <c r="S16" s="31" t="s">
        <v>200</v>
      </c>
      <c r="T16" s="31" t="s">
        <v>200</v>
      </c>
      <c r="U16" s="78"/>
      <c r="V16" s="31" t="s">
        <v>203</v>
      </c>
      <c r="W16" s="39" t="s">
        <v>203</v>
      </c>
      <c r="X16" s="31" t="s">
        <v>203</v>
      </c>
    </row>
    <row r="17" spans="1:24" s="49" customFormat="1" ht="255.75" customHeight="1">
      <c r="A17" s="39">
        <v>13</v>
      </c>
      <c r="B17" s="27" t="s">
        <v>55</v>
      </c>
      <c r="C17" s="28" t="s">
        <v>154</v>
      </c>
      <c r="D17" s="39" t="s">
        <v>337</v>
      </c>
      <c r="E17" s="59" t="str">
        <f>HYPERLINK("http://gpcuu.ru/","670042, Бурятия, г.Улан-Удэ, пр.Строителей,2 http://gpcuu.ru/")</f>
        <v>670042, Бурятия, г.Улан-Удэ, пр.Строителей,2 http://gpcuu.ru/</v>
      </c>
      <c r="F17" s="39" t="s">
        <v>96</v>
      </c>
      <c r="G17" s="39"/>
      <c r="H17" s="39" t="s">
        <v>747</v>
      </c>
      <c r="I17" s="95" t="s">
        <v>791</v>
      </c>
      <c r="J17" s="29" t="s">
        <v>792</v>
      </c>
      <c r="K17" s="29"/>
      <c r="L17" s="40"/>
      <c r="M17" s="39" t="s">
        <v>196</v>
      </c>
      <c r="N17" s="31"/>
      <c r="O17" s="31"/>
      <c r="P17" s="28" t="s">
        <v>228</v>
      </c>
      <c r="Q17" s="29"/>
      <c r="R17" s="31" t="s">
        <v>200</v>
      </c>
      <c r="S17" s="31" t="s">
        <v>200</v>
      </c>
      <c r="T17" s="31" t="s">
        <v>200</v>
      </c>
      <c r="U17" s="31" t="s">
        <v>203</v>
      </c>
      <c r="V17" s="39" t="s">
        <v>203</v>
      </c>
      <c r="W17" s="39" t="s">
        <v>203</v>
      </c>
      <c r="X17" s="31" t="s">
        <v>203</v>
      </c>
    </row>
    <row r="18" spans="1:24" s="49" customFormat="1" ht="393.75">
      <c r="A18" s="39">
        <v>14</v>
      </c>
      <c r="B18" s="27" t="s">
        <v>137</v>
      </c>
      <c r="C18" s="28" t="s">
        <v>59</v>
      </c>
      <c r="D18" s="39" t="s">
        <v>338</v>
      </c>
      <c r="E18" s="59" t="str">
        <f>HYPERLINK("https://www.gp1rb.ru/","670000, Бурятия, г.Улан-Удэ, ул.Каландаришвили,д.27  https://www.gp1rb.ru/")</f>
        <v>670000, Бурятия, г.Улан-Удэ, ул.Каландаришвили,д.27  https://www.gp1rb.ru/</v>
      </c>
      <c r="F18" s="39" t="s">
        <v>49</v>
      </c>
      <c r="G18" s="39"/>
      <c r="H18" s="39" t="s">
        <v>566</v>
      </c>
      <c r="I18" s="29" t="s">
        <v>437</v>
      </c>
      <c r="J18" s="28"/>
      <c r="K18" s="29" t="s">
        <v>438</v>
      </c>
      <c r="L18" s="40"/>
      <c r="M18" s="31" t="s">
        <v>194</v>
      </c>
      <c r="N18" s="31"/>
      <c r="O18" s="28" t="s">
        <v>229</v>
      </c>
      <c r="P18" s="28"/>
      <c r="Q18" s="29" t="s">
        <v>230</v>
      </c>
      <c r="R18" s="31" t="s">
        <v>200</v>
      </c>
      <c r="S18" s="31" t="s">
        <v>200</v>
      </c>
      <c r="T18" s="31" t="s">
        <v>200</v>
      </c>
      <c r="U18" s="39" t="s">
        <v>200</v>
      </c>
      <c r="V18" s="39" t="s">
        <v>200</v>
      </c>
      <c r="W18" s="39" t="s">
        <v>203</v>
      </c>
      <c r="X18" s="31" t="s">
        <v>203</v>
      </c>
    </row>
    <row r="19" spans="1:24" s="49" customFormat="1" ht="409.5" customHeight="1">
      <c r="A19" s="39">
        <v>15</v>
      </c>
      <c r="B19" s="27" t="s">
        <v>138</v>
      </c>
      <c r="C19" s="28" t="s">
        <v>23</v>
      </c>
      <c r="D19" s="39" t="s">
        <v>22</v>
      </c>
      <c r="E19" s="59" t="str">
        <f>HYPERLINK("http://gp2rb.ru/","670031, Бурятия, г.Улан-Удэ, бульвар Карла Маркса, д.12 http://gp2rb.ru/")</f>
        <v>670031, Бурятия, г.Улан-Удэ, бульвар Карла Маркса, д.12 http://gp2rb.ru/</v>
      </c>
      <c r="F19" s="39" t="s">
        <v>71</v>
      </c>
      <c r="G19" s="39"/>
      <c r="H19" s="39" t="s">
        <v>744</v>
      </c>
      <c r="I19" s="28" t="s">
        <v>567</v>
      </c>
      <c r="J19" s="28"/>
      <c r="K19" s="28" t="s">
        <v>433</v>
      </c>
      <c r="L19" s="33" t="s">
        <v>568</v>
      </c>
      <c r="M19" s="31" t="s">
        <v>194</v>
      </c>
      <c r="N19" s="31"/>
      <c r="O19" s="28" t="s">
        <v>231</v>
      </c>
      <c r="P19" s="28"/>
      <c r="Q19" s="28" t="s">
        <v>232</v>
      </c>
      <c r="R19" s="31" t="s">
        <v>200</v>
      </c>
      <c r="S19" s="31" t="s">
        <v>200</v>
      </c>
      <c r="T19" s="31" t="s">
        <v>200</v>
      </c>
      <c r="U19" s="39" t="s">
        <v>200</v>
      </c>
      <c r="V19" s="39" t="s">
        <v>200</v>
      </c>
      <c r="W19" s="39" t="s">
        <v>203</v>
      </c>
      <c r="X19" s="31" t="s">
        <v>203</v>
      </c>
    </row>
    <row r="20" spans="1:24" s="49" customFormat="1" ht="359.25" customHeight="1">
      <c r="A20" s="39">
        <v>16</v>
      </c>
      <c r="B20" s="27" t="s">
        <v>139</v>
      </c>
      <c r="C20" s="28" t="s">
        <v>2</v>
      </c>
      <c r="D20" s="39" t="s">
        <v>338</v>
      </c>
      <c r="E20" s="59" t="str">
        <f>HYPERLINK("http://gp3uu.ru/","670042, Бурятия, г.Улан-Удэ, ул.Тобольская, д.155 http://gp3uu.ru/")</f>
        <v>670042, Бурятия, г.Улан-Удэ, ул.Тобольская, д.155 http://gp3uu.ru/</v>
      </c>
      <c r="F20" s="39" t="s">
        <v>155</v>
      </c>
      <c r="G20" s="39"/>
      <c r="H20" s="39" t="s">
        <v>569</v>
      </c>
      <c r="I20" s="29" t="s">
        <v>570</v>
      </c>
      <c r="J20" s="28"/>
      <c r="K20" s="29" t="s">
        <v>571</v>
      </c>
      <c r="L20" s="40"/>
      <c r="M20" s="31" t="s">
        <v>194</v>
      </c>
      <c r="N20" s="31"/>
      <c r="O20" s="29" t="s">
        <v>572</v>
      </c>
      <c r="P20" s="28"/>
      <c r="Q20" s="28" t="s">
        <v>495</v>
      </c>
      <c r="R20" s="31" t="s">
        <v>200</v>
      </c>
      <c r="S20" s="31" t="s">
        <v>200</v>
      </c>
      <c r="T20" s="31" t="s">
        <v>200</v>
      </c>
      <c r="U20" s="39" t="s">
        <v>200</v>
      </c>
      <c r="V20" s="39" t="s">
        <v>200</v>
      </c>
      <c r="W20" s="39" t="s">
        <v>203</v>
      </c>
      <c r="X20" s="31" t="s">
        <v>203</v>
      </c>
    </row>
    <row r="21" spans="1:24" s="49" customFormat="1" ht="409.5" customHeight="1">
      <c r="A21" s="39">
        <v>17</v>
      </c>
      <c r="B21" s="27" t="s">
        <v>27</v>
      </c>
      <c r="C21" s="28" t="s">
        <v>125</v>
      </c>
      <c r="D21" s="39" t="s">
        <v>337</v>
      </c>
      <c r="E21" s="59" t="str">
        <f>HYPERLINK("http://uugp6.ru/","670034, Бурятия, г.Улан-Удэ, ул.Московская,д.1 http://uugp6.ru/")</f>
        <v>670034, Бурятия, г.Улан-Удэ, ул.Московская,д.1 http://uugp6.ru/</v>
      </c>
      <c r="F21" s="39" t="s">
        <v>468</v>
      </c>
      <c r="G21" s="39"/>
      <c r="H21" s="39" t="s">
        <v>545</v>
      </c>
      <c r="I21" s="29" t="s">
        <v>548</v>
      </c>
      <c r="J21" s="28"/>
      <c r="K21" s="29" t="s">
        <v>546</v>
      </c>
      <c r="L21" s="40"/>
      <c r="M21" s="31" t="s">
        <v>194</v>
      </c>
      <c r="N21" s="31"/>
      <c r="O21" s="28" t="s">
        <v>547</v>
      </c>
      <c r="P21" s="28"/>
      <c r="Q21" s="28" t="s">
        <v>233</v>
      </c>
      <c r="R21" s="31" t="s">
        <v>200</v>
      </c>
      <c r="S21" s="31" t="s">
        <v>200</v>
      </c>
      <c r="T21" s="31" t="s">
        <v>200</v>
      </c>
      <c r="U21" s="39" t="s">
        <v>200</v>
      </c>
      <c r="V21" s="39" t="s">
        <v>200</v>
      </c>
      <c r="W21" s="39" t="s">
        <v>203</v>
      </c>
      <c r="X21" s="31" t="s">
        <v>203</v>
      </c>
    </row>
    <row r="22" spans="1:24" s="49" customFormat="1" ht="201" customHeight="1">
      <c r="A22" s="39">
        <v>18</v>
      </c>
      <c r="B22" s="27" t="s">
        <v>28</v>
      </c>
      <c r="C22" s="28" t="s">
        <v>12</v>
      </c>
      <c r="D22" s="39" t="s">
        <v>337</v>
      </c>
      <c r="E22" s="59" t="str">
        <f>HYPERLINK("http://stom1rb.ru/","670000, Бурятия, г.Улан-Удэ, ул.Ленина,д.29  http://stom1rb.ru/ ")</f>
        <v>670000, Бурятия, г.Улан-Удэ, ул.Ленина,д.29  http://stom1rb.ru/ </v>
      </c>
      <c r="F22" s="39" t="s">
        <v>158</v>
      </c>
      <c r="G22" s="39"/>
      <c r="H22" s="39" t="s">
        <v>429</v>
      </c>
      <c r="I22" s="29" t="s">
        <v>430</v>
      </c>
      <c r="J22" s="28"/>
      <c r="K22" s="29"/>
      <c r="L22" s="40"/>
      <c r="M22" s="31" t="s">
        <v>194</v>
      </c>
      <c r="N22" s="31"/>
      <c r="O22" s="29" t="s">
        <v>234</v>
      </c>
      <c r="P22" s="28"/>
      <c r="Q22" s="29"/>
      <c r="R22" s="31" t="s">
        <v>200</v>
      </c>
      <c r="S22" s="31" t="s">
        <v>200</v>
      </c>
      <c r="T22" s="31" t="s">
        <v>200</v>
      </c>
      <c r="U22" s="31" t="s">
        <v>203</v>
      </c>
      <c r="V22" s="31" t="s">
        <v>203</v>
      </c>
      <c r="W22" s="39" t="s">
        <v>203</v>
      </c>
      <c r="X22" s="31" t="s">
        <v>200</v>
      </c>
    </row>
    <row r="23" spans="1:24" s="49" customFormat="1" ht="116.25" customHeight="1">
      <c r="A23" s="39">
        <v>19</v>
      </c>
      <c r="B23" s="27" t="s">
        <v>29</v>
      </c>
      <c r="C23" s="28" t="s">
        <v>57</v>
      </c>
      <c r="D23" s="39" t="s">
        <v>337</v>
      </c>
      <c r="E23" s="59" t="str">
        <f>HYPERLINK("sp2.uuzdrav.ru","670047, Бурятия, г.Улан-Удэ, проспект Строителей, д.62В  sp2.uuzdrav.ru")</f>
        <v>670047, Бурятия, г.Улан-Удэ, проспект Строителей, д.62В  sp2.uuzdrav.ru</v>
      </c>
      <c r="F23" s="39" t="s">
        <v>442</v>
      </c>
      <c r="G23" s="39"/>
      <c r="H23" s="39" t="s">
        <v>443</v>
      </c>
      <c r="I23" s="29" t="s">
        <v>176</v>
      </c>
      <c r="J23" s="28"/>
      <c r="K23" s="29"/>
      <c r="L23" s="40"/>
      <c r="M23" s="31" t="s">
        <v>194</v>
      </c>
      <c r="N23" s="31"/>
      <c r="O23" s="29" t="s">
        <v>235</v>
      </c>
      <c r="P23" s="28"/>
      <c r="Q23" s="29"/>
      <c r="R23" s="31" t="s">
        <v>200</v>
      </c>
      <c r="S23" s="31" t="s">
        <v>200</v>
      </c>
      <c r="T23" s="31" t="s">
        <v>200</v>
      </c>
      <c r="U23" s="31" t="s">
        <v>203</v>
      </c>
      <c r="V23" s="31" t="s">
        <v>203</v>
      </c>
      <c r="W23" s="39" t="s">
        <v>203</v>
      </c>
      <c r="X23" s="31" t="s">
        <v>200</v>
      </c>
    </row>
    <row r="24" spans="1:24" s="49" customFormat="1" ht="120" customHeight="1">
      <c r="A24" s="39">
        <v>20</v>
      </c>
      <c r="B24" s="27" t="s">
        <v>30</v>
      </c>
      <c r="C24" s="28" t="s">
        <v>56</v>
      </c>
      <c r="D24" s="39" t="s">
        <v>337</v>
      </c>
      <c r="E24" s="59" t="str">
        <f>HYPERLINK("http://www.dsp03.ru/","670000, Бурятия, г.Улан-Удэ, пл.Революции,д.1 http://www.dsp03.ru/")</f>
        <v>670000, Бурятия, г.Улан-Удэ, пл.Революции,д.1 http://www.dsp03.ru/</v>
      </c>
      <c r="F24" s="39" t="s">
        <v>752</v>
      </c>
      <c r="G24" s="39"/>
      <c r="H24" s="39" t="s">
        <v>407</v>
      </c>
      <c r="I24" s="29" t="s">
        <v>793</v>
      </c>
      <c r="J24" s="28"/>
      <c r="K24" s="29"/>
      <c r="L24" s="40"/>
      <c r="M24" s="31" t="s">
        <v>194</v>
      </c>
      <c r="N24" s="31"/>
      <c r="O24" s="28" t="s">
        <v>236</v>
      </c>
      <c r="P24" s="28"/>
      <c r="Q24" s="29"/>
      <c r="R24" s="31" t="s">
        <v>200</v>
      </c>
      <c r="S24" s="31"/>
      <c r="T24" s="31" t="s">
        <v>200</v>
      </c>
      <c r="U24" s="31" t="s">
        <v>203</v>
      </c>
      <c r="V24" s="31" t="s">
        <v>203</v>
      </c>
      <c r="W24" s="39" t="s">
        <v>203</v>
      </c>
      <c r="X24" s="31" t="s">
        <v>200</v>
      </c>
    </row>
    <row r="25" spans="1:24" s="49" customFormat="1" ht="299.25">
      <c r="A25" s="39">
        <v>21</v>
      </c>
      <c r="B25" s="27" t="s">
        <v>31</v>
      </c>
      <c r="C25" s="28" t="s">
        <v>38</v>
      </c>
      <c r="D25" s="39" t="s">
        <v>338</v>
      </c>
      <c r="E25" s="59" t="str">
        <f>HYPERLINK("http://bcrb03.ru/","671610, Бурятия, Баргузинский район, п.Баргузин, ул.Партизанская д.87 http://bcrb03.ru/ ")</f>
        <v>671610, Бурятия, Баргузинский район, п.Баргузин, ул.Партизанская д.87 http://bcrb03.ru/ </v>
      </c>
      <c r="F25" s="39" t="s">
        <v>751</v>
      </c>
      <c r="G25" s="39"/>
      <c r="H25" s="39" t="s">
        <v>749</v>
      </c>
      <c r="I25" s="29" t="s">
        <v>794</v>
      </c>
      <c r="J25" s="29" t="s">
        <v>795</v>
      </c>
      <c r="K25" s="29" t="s">
        <v>796</v>
      </c>
      <c r="L25" s="33" t="s">
        <v>797</v>
      </c>
      <c r="M25" s="39" t="s">
        <v>190</v>
      </c>
      <c r="N25" s="31"/>
      <c r="O25" s="28" t="s">
        <v>518</v>
      </c>
      <c r="P25" s="28" t="s">
        <v>237</v>
      </c>
      <c r="Q25" s="29" t="s">
        <v>798</v>
      </c>
      <c r="R25" s="31" t="s">
        <v>200</v>
      </c>
      <c r="S25" s="31" t="s">
        <v>200</v>
      </c>
      <c r="T25" s="31" t="s">
        <v>200</v>
      </c>
      <c r="U25" s="39" t="s">
        <v>200</v>
      </c>
      <c r="V25" s="39" t="s">
        <v>200</v>
      </c>
      <c r="W25" s="39" t="s">
        <v>203</v>
      </c>
      <c r="X25" s="31" t="s">
        <v>200</v>
      </c>
    </row>
    <row r="26" spans="1:24" s="49" customFormat="1" ht="376.5" customHeight="1">
      <c r="A26" s="39">
        <v>22</v>
      </c>
      <c r="B26" s="27" t="s">
        <v>140</v>
      </c>
      <c r="C26" s="28" t="s">
        <v>15</v>
      </c>
      <c r="D26" s="39" t="s">
        <v>338</v>
      </c>
      <c r="E26" s="59" t="str">
        <f>HYPERLINK("http://bauntcrb.ru/","671510, Бурятия, Баунтовский район, с.Багдарин, ул.Ленина д.127 http://bauntcrb.ru/")</f>
        <v>671510, Бурятия, Баунтовский район, с.Багдарин, ул.Ленина д.127 http://bauntcrb.ru/</v>
      </c>
      <c r="F26" s="39" t="s">
        <v>710</v>
      </c>
      <c r="G26" s="39"/>
      <c r="H26" s="39" t="s">
        <v>573</v>
      </c>
      <c r="I26" s="29" t="s">
        <v>575</v>
      </c>
      <c r="J26" s="29" t="s">
        <v>574</v>
      </c>
      <c r="K26" s="29" t="s">
        <v>457</v>
      </c>
      <c r="L26" s="33" t="s">
        <v>576</v>
      </c>
      <c r="M26" s="31"/>
      <c r="N26" s="31"/>
      <c r="O26" s="29" t="s">
        <v>238</v>
      </c>
      <c r="P26" s="28" t="s">
        <v>239</v>
      </c>
      <c r="Q26" s="29" t="s">
        <v>240</v>
      </c>
      <c r="R26" s="31" t="s">
        <v>200</v>
      </c>
      <c r="S26" s="31" t="s">
        <v>200</v>
      </c>
      <c r="T26" s="31" t="s">
        <v>200</v>
      </c>
      <c r="U26" s="39" t="s">
        <v>200</v>
      </c>
      <c r="V26" s="39" t="s">
        <v>200</v>
      </c>
      <c r="W26" s="39" t="s">
        <v>203</v>
      </c>
      <c r="X26" s="31" t="s">
        <v>200</v>
      </c>
    </row>
    <row r="27" spans="1:24" s="49" customFormat="1" ht="322.5" customHeight="1">
      <c r="A27" s="39">
        <v>23</v>
      </c>
      <c r="B27" s="27" t="s">
        <v>141</v>
      </c>
      <c r="C27" s="28" t="s">
        <v>6</v>
      </c>
      <c r="D27" s="39" t="s">
        <v>338</v>
      </c>
      <c r="E27" s="59" t="str">
        <f>HYPERLINK("http://bichcrb.ru/","671360, Бурятия, Бичурский район, с.Бичура, ул.Советская д.38 http://bichcrb.ru/")</f>
        <v>671360, Бурятия, Бичурский район, с.Бичура, ул.Советская д.38 http://bichcrb.ru/</v>
      </c>
      <c r="F27" s="39" t="s">
        <v>479</v>
      </c>
      <c r="G27" s="39"/>
      <c r="H27" s="39" t="s">
        <v>577</v>
      </c>
      <c r="I27" s="29" t="s">
        <v>578</v>
      </c>
      <c r="J27" s="29" t="s">
        <v>435</v>
      </c>
      <c r="K27" s="29" t="s">
        <v>436</v>
      </c>
      <c r="L27" s="69" t="s">
        <v>669</v>
      </c>
      <c r="M27" s="39" t="s">
        <v>190</v>
      </c>
      <c r="N27" s="31"/>
      <c r="O27" s="28" t="s">
        <v>670</v>
      </c>
      <c r="P27" s="28" t="s">
        <v>241</v>
      </c>
      <c r="Q27" s="29" t="s">
        <v>242</v>
      </c>
      <c r="R27" s="31" t="s">
        <v>200</v>
      </c>
      <c r="S27" s="31" t="s">
        <v>200</v>
      </c>
      <c r="T27" s="31" t="s">
        <v>200</v>
      </c>
      <c r="U27" s="39" t="s">
        <v>200</v>
      </c>
      <c r="V27" s="39" t="s">
        <v>200</v>
      </c>
      <c r="W27" s="39" t="s">
        <v>203</v>
      </c>
      <c r="X27" s="31" t="s">
        <v>200</v>
      </c>
    </row>
    <row r="28" spans="1:24" s="49" customFormat="1" ht="267.75" customHeight="1">
      <c r="A28" s="39">
        <v>24</v>
      </c>
      <c r="B28" s="27" t="s">
        <v>142</v>
      </c>
      <c r="C28" s="28" t="s">
        <v>157</v>
      </c>
      <c r="D28" s="39" t="s">
        <v>337</v>
      </c>
      <c r="E28" s="59" t="str">
        <f>HYPERLINK("http://gusinclinic.ru/","671160, Бурятия, г.Гусиноозерск ул.Новая д.1 http://gusinclinic.ru/")</f>
        <v>671160, Бурятия, г.Гусиноозерск ул.Новая д.1 http://gusinclinic.ru/</v>
      </c>
      <c r="F28" s="39" t="s">
        <v>472</v>
      </c>
      <c r="G28" s="39"/>
      <c r="H28" s="39" t="s">
        <v>579</v>
      </c>
      <c r="I28" s="29" t="s">
        <v>482</v>
      </c>
      <c r="J28" s="29" t="s">
        <v>483</v>
      </c>
      <c r="K28" s="29" t="s">
        <v>580</v>
      </c>
      <c r="L28" s="70" t="s">
        <v>481</v>
      </c>
      <c r="M28" s="39" t="s">
        <v>190</v>
      </c>
      <c r="N28" s="31"/>
      <c r="O28" s="28" t="s">
        <v>243</v>
      </c>
      <c r="P28" s="29" t="s">
        <v>244</v>
      </c>
      <c r="Q28" s="28" t="s">
        <v>245</v>
      </c>
      <c r="R28" s="31" t="s">
        <v>200</v>
      </c>
      <c r="S28" s="31" t="s">
        <v>200</v>
      </c>
      <c r="T28" s="31" t="s">
        <v>200</v>
      </c>
      <c r="U28" s="39" t="s">
        <v>200</v>
      </c>
      <c r="V28" s="39" t="s">
        <v>200</v>
      </c>
      <c r="W28" s="39" t="s">
        <v>203</v>
      </c>
      <c r="X28" s="31" t="s">
        <v>200</v>
      </c>
    </row>
    <row r="29" spans="1:24" s="49" customFormat="1" ht="354" customHeight="1">
      <c r="A29" s="39">
        <v>25</v>
      </c>
      <c r="B29" s="27" t="s">
        <v>143</v>
      </c>
      <c r="C29" s="28" t="s">
        <v>73</v>
      </c>
      <c r="D29" s="39" t="s">
        <v>338</v>
      </c>
      <c r="E29" s="59" t="str">
        <f>HYPERLINK("http://www.eravnacrb.ru/","Бурятия, Еравнинский район, с.Сосновоозерск, ул.Производственная д.1 http://www.eravnacrb.ru/")</f>
        <v>Бурятия, Еравнинский район, с.Сосновоозерск, ул.Производственная д.1 http://www.eravnacrb.ru/</v>
      </c>
      <c r="F29" s="39" t="s">
        <v>397</v>
      </c>
      <c r="G29" s="39"/>
      <c r="H29" s="39" t="s">
        <v>581</v>
      </c>
      <c r="I29" s="29" t="s">
        <v>439</v>
      </c>
      <c r="J29" s="28" t="s">
        <v>582</v>
      </c>
      <c r="K29" s="29" t="s">
        <v>440</v>
      </c>
      <c r="L29" s="33" t="s">
        <v>583</v>
      </c>
      <c r="M29" s="39" t="s">
        <v>190</v>
      </c>
      <c r="N29" s="31"/>
      <c r="O29" s="28" t="s">
        <v>246</v>
      </c>
      <c r="P29" s="28" t="s">
        <v>247</v>
      </c>
      <c r="Q29" s="29" t="s">
        <v>248</v>
      </c>
      <c r="R29" s="31" t="s">
        <v>200</v>
      </c>
      <c r="S29" s="31" t="s">
        <v>200</v>
      </c>
      <c r="T29" s="31" t="s">
        <v>200</v>
      </c>
      <c r="U29" s="39" t="s">
        <v>200</v>
      </c>
      <c r="V29" s="39" t="s">
        <v>200</v>
      </c>
      <c r="W29" s="39" t="s">
        <v>203</v>
      </c>
      <c r="X29" s="31" t="s">
        <v>200</v>
      </c>
    </row>
    <row r="30" spans="1:24" s="49" customFormat="1" ht="409.5" customHeight="1">
      <c r="A30" s="39">
        <v>26</v>
      </c>
      <c r="B30" s="27" t="s">
        <v>144</v>
      </c>
      <c r="C30" s="28" t="s">
        <v>156</v>
      </c>
      <c r="D30" s="39" t="s">
        <v>337</v>
      </c>
      <c r="E30" s="59" t="str">
        <f>HYPERLINK("http://zcrb.sdep.ru/","671310, Бурятия, Заиграевский район, п.Заиграево, ул.Коммунистическая д.2 http://zcrb.sdep.ru/")</f>
        <v>671310, Бурятия, Заиграевский район, п.Заиграево, ул.Коммунистическая д.2 http://zcrb.sdep.ru/</v>
      </c>
      <c r="F30" s="39" t="s">
        <v>467</v>
      </c>
      <c r="G30" s="39"/>
      <c r="H30" s="39" t="s">
        <v>698</v>
      </c>
      <c r="I30" s="29" t="s">
        <v>486</v>
      </c>
      <c r="J30" s="29" t="s">
        <v>584</v>
      </c>
      <c r="K30" s="29" t="s">
        <v>487</v>
      </c>
      <c r="L30" s="33" t="s">
        <v>488</v>
      </c>
      <c r="M30" s="39" t="s">
        <v>190</v>
      </c>
      <c r="N30" s="31"/>
      <c r="O30" s="29" t="s">
        <v>249</v>
      </c>
      <c r="P30" s="28" t="s">
        <v>250</v>
      </c>
      <c r="Q30" s="28" t="s">
        <v>251</v>
      </c>
      <c r="R30" s="31" t="s">
        <v>200</v>
      </c>
      <c r="S30" s="31" t="s">
        <v>200</v>
      </c>
      <c r="T30" s="31" t="s">
        <v>200</v>
      </c>
      <c r="U30" s="39" t="s">
        <v>200</v>
      </c>
      <c r="V30" s="39" t="s">
        <v>200</v>
      </c>
      <c r="W30" s="39" t="s">
        <v>203</v>
      </c>
      <c r="X30" s="31" t="s">
        <v>200</v>
      </c>
    </row>
    <row r="31" spans="1:24" s="49" customFormat="1" ht="356.25" customHeight="1">
      <c r="A31" s="39">
        <v>27</v>
      </c>
      <c r="B31" s="27" t="s">
        <v>145</v>
      </c>
      <c r="C31" s="28" t="s">
        <v>104</v>
      </c>
      <c r="D31" s="39" t="s">
        <v>338</v>
      </c>
      <c r="E31" s="59" t="str">
        <f>HYPERLINK("http://www.xn----7sbaagvlzcsm3bj7ezg.xn--p1ai/","671390, Бурятия, Закаменский район, г.Закаменск, ул.Больничная д.6 http://www.закаменская-црб.рф/")</f>
        <v>671390, Бурятия, Закаменский район, г.Закаменск, ул.Больничная д.6 http://www.закаменская-црб.рф/</v>
      </c>
      <c r="F31" s="39" t="s">
        <v>153</v>
      </c>
      <c r="G31" s="39"/>
      <c r="H31" s="39" t="s">
        <v>500</v>
      </c>
      <c r="I31" s="28" t="s">
        <v>585</v>
      </c>
      <c r="J31" s="29" t="s">
        <v>586</v>
      </c>
      <c r="K31" s="29" t="s">
        <v>175</v>
      </c>
      <c r="L31" s="33" t="s">
        <v>501</v>
      </c>
      <c r="M31" s="39" t="s">
        <v>190</v>
      </c>
      <c r="N31" s="31"/>
      <c r="O31" s="28" t="s">
        <v>252</v>
      </c>
      <c r="P31" s="28" t="s">
        <v>253</v>
      </c>
      <c r="Q31" s="29" t="s">
        <v>254</v>
      </c>
      <c r="R31" s="31" t="s">
        <v>200</v>
      </c>
      <c r="S31" s="31" t="s">
        <v>200</v>
      </c>
      <c r="T31" s="31" t="s">
        <v>200</v>
      </c>
      <c r="U31" s="39" t="s">
        <v>200</v>
      </c>
      <c r="V31" s="39" t="s">
        <v>200</v>
      </c>
      <c r="W31" s="39" t="s">
        <v>203</v>
      </c>
      <c r="X31" s="31" t="s">
        <v>200</v>
      </c>
    </row>
    <row r="32" spans="1:24" s="49" customFormat="1" ht="409.5" customHeight="1">
      <c r="A32" s="39">
        <v>28</v>
      </c>
      <c r="B32" s="27" t="s">
        <v>146</v>
      </c>
      <c r="C32" s="28" t="s">
        <v>16</v>
      </c>
      <c r="D32" s="39" t="s">
        <v>337</v>
      </c>
      <c r="E32" s="59" t="str">
        <f>HYPERLINK("http://ivcrb.ru/","671050, Бурятия, Иволгинский район, с. Иволгинск, ул. Октябрьская, 3 http://ivcrb.ru/")</f>
        <v>671050, Бурятия, Иволгинский район, с. Иволгинск, ул. Октябрьская, 3 http://ivcrb.ru/</v>
      </c>
      <c r="F32" s="39" t="s">
        <v>88</v>
      </c>
      <c r="G32" s="39"/>
      <c r="H32" s="39" t="s">
        <v>743</v>
      </c>
      <c r="I32" s="29" t="s">
        <v>588</v>
      </c>
      <c r="J32" s="29" t="s">
        <v>434</v>
      </c>
      <c r="K32" s="29" t="s">
        <v>587</v>
      </c>
      <c r="L32" s="70" t="s">
        <v>589</v>
      </c>
      <c r="M32" s="39" t="s">
        <v>190</v>
      </c>
      <c r="N32" s="31"/>
      <c r="O32" s="28" t="s">
        <v>255</v>
      </c>
      <c r="P32" s="28" t="s">
        <v>256</v>
      </c>
      <c r="Q32" s="28" t="s">
        <v>590</v>
      </c>
      <c r="R32" s="31" t="s">
        <v>200</v>
      </c>
      <c r="S32" s="31" t="s">
        <v>200</v>
      </c>
      <c r="T32" s="31" t="s">
        <v>200</v>
      </c>
      <c r="U32" s="39" t="s">
        <v>200</v>
      </c>
      <c r="V32" s="39" t="s">
        <v>200</v>
      </c>
      <c r="W32" s="39" t="s">
        <v>203</v>
      </c>
      <c r="X32" s="31" t="s">
        <v>200</v>
      </c>
    </row>
    <row r="33" spans="1:24" s="49" customFormat="1" ht="408.75" customHeight="1">
      <c r="A33" s="39">
        <v>29</v>
      </c>
      <c r="B33" s="27" t="s">
        <v>147</v>
      </c>
      <c r="C33" s="28" t="s">
        <v>114</v>
      </c>
      <c r="D33" s="39" t="s">
        <v>338</v>
      </c>
      <c r="E33" s="59" t="str">
        <f>HYPERLINK("http://kabanskcrb.ru/","671200, Бурятия, Кабанский район,с.Кабанск, пер.Больничный д.4 http://kabanskcrb.ru/")</f>
        <v>671200, Бурятия, Кабанский район,с.Кабанск, пер.Больничный д.4 http://kabanskcrb.ru/</v>
      </c>
      <c r="F33" s="39" t="s">
        <v>392</v>
      </c>
      <c r="G33" s="39"/>
      <c r="H33" s="39" t="s">
        <v>591</v>
      </c>
      <c r="I33" s="29" t="s">
        <v>593</v>
      </c>
      <c r="J33" s="29" t="s">
        <v>592</v>
      </c>
      <c r="K33" s="29" t="s">
        <v>484</v>
      </c>
      <c r="L33" s="33" t="s">
        <v>485</v>
      </c>
      <c r="M33" s="39" t="s">
        <v>190</v>
      </c>
      <c r="N33" s="31"/>
      <c r="O33" s="28" t="s">
        <v>257</v>
      </c>
      <c r="P33" s="28" t="s">
        <v>258</v>
      </c>
      <c r="Q33" s="29" t="s">
        <v>259</v>
      </c>
      <c r="R33" s="31" t="s">
        <v>200</v>
      </c>
      <c r="S33" s="31" t="s">
        <v>200</v>
      </c>
      <c r="T33" s="31" t="s">
        <v>200</v>
      </c>
      <c r="U33" s="39" t="s">
        <v>200</v>
      </c>
      <c r="V33" s="39" t="s">
        <v>200</v>
      </c>
      <c r="W33" s="39" t="s">
        <v>203</v>
      </c>
      <c r="X33" s="31" t="s">
        <v>200</v>
      </c>
    </row>
    <row r="34" spans="1:24" s="49" customFormat="1" ht="409.5" customHeight="1">
      <c r="A34" s="39">
        <v>30</v>
      </c>
      <c r="B34" s="27" t="s">
        <v>148</v>
      </c>
      <c r="C34" s="28" t="s">
        <v>63</v>
      </c>
      <c r="D34" s="39" t="s">
        <v>337</v>
      </c>
      <c r="E34" s="59" t="str">
        <f>HYPERLINK("http://kcrb03.ru/","671450, Бурятия, Кижингинский район,  с.Кижинга ул.Северная д.2 http://kcrb03.ru/")</f>
        <v>671450, Бурятия, Кижингинский район,  с.Кижинга ул.Северная д.2 http://kcrb03.ru/</v>
      </c>
      <c r="F34" s="39" t="s">
        <v>161</v>
      </c>
      <c r="G34" s="39"/>
      <c r="H34" s="39" t="s">
        <v>730</v>
      </c>
      <c r="I34" s="71" t="s">
        <v>595</v>
      </c>
      <c r="J34" s="29" t="s">
        <v>594</v>
      </c>
      <c r="K34" s="71" t="s">
        <v>416</v>
      </c>
      <c r="L34" s="40" t="s">
        <v>596</v>
      </c>
      <c r="M34" s="39" t="s">
        <v>190</v>
      </c>
      <c r="N34" s="31"/>
      <c r="O34" s="72" t="s">
        <v>597</v>
      </c>
      <c r="P34" s="28" t="s">
        <v>260</v>
      </c>
      <c r="Q34" s="72" t="s">
        <v>598</v>
      </c>
      <c r="R34" s="31" t="s">
        <v>200</v>
      </c>
      <c r="S34" s="31" t="s">
        <v>200</v>
      </c>
      <c r="T34" s="31" t="s">
        <v>200</v>
      </c>
      <c r="U34" s="39" t="s">
        <v>200</v>
      </c>
      <c r="V34" s="39" t="s">
        <v>200</v>
      </c>
      <c r="W34" s="39" t="s">
        <v>203</v>
      </c>
      <c r="X34" s="31" t="s">
        <v>200</v>
      </c>
    </row>
    <row r="35" spans="1:24" s="49" customFormat="1" ht="409.5" customHeight="1">
      <c r="A35" s="39">
        <v>31</v>
      </c>
      <c r="B35" s="27" t="s">
        <v>149</v>
      </c>
      <c r="C35" s="28" t="s">
        <v>107</v>
      </c>
      <c r="D35" s="39" t="s">
        <v>338</v>
      </c>
      <c r="E35" s="59" t="str">
        <f>HYPERLINK("http://kurumkancrb.ru/","671640, Бурятия, Курумканский район, с.Курумкан,ул.Харпухаевой д.30 http://kurumkancrb.ru/")</f>
        <v>671640, Бурятия, Курумканский район, с.Курумкан,ул.Харпухаевой д.30 http://kurumkancrb.ru/</v>
      </c>
      <c r="F35" s="39" t="s">
        <v>66</v>
      </c>
      <c r="G35" s="39"/>
      <c r="H35" s="39" t="s">
        <v>599</v>
      </c>
      <c r="I35" s="29" t="s">
        <v>671</v>
      </c>
      <c r="J35" s="28" t="s">
        <v>475</v>
      </c>
      <c r="K35" s="29" t="s">
        <v>476</v>
      </c>
      <c r="L35" s="30" t="s">
        <v>477</v>
      </c>
      <c r="M35" s="39" t="s">
        <v>190</v>
      </c>
      <c r="N35" s="31"/>
      <c r="O35" s="28" t="s">
        <v>478</v>
      </c>
      <c r="P35" s="28" t="s">
        <v>261</v>
      </c>
      <c r="Q35" s="28" t="s">
        <v>262</v>
      </c>
      <c r="R35" s="31" t="s">
        <v>200</v>
      </c>
      <c r="S35" s="31" t="s">
        <v>200</v>
      </c>
      <c r="T35" s="31" t="s">
        <v>200</v>
      </c>
      <c r="U35" s="39" t="s">
        <v>200</v>
      </c>
      <c r="V35" s="39" t="s">
        <v>200</v>
      </c>
      <c r="W35" s="39" t="s">
        <v>203</v>
      </c>
      <c r="X35" s="31" t="s">
        <v>200</v>
      </c>
    </row>
    <row r="36" spans="1:24" s="49" customFormat="1" ht="409.5" customHeight="1">
      <c r="A36" s="39">
        <v>32</v>
      </c>
      <c r="B36" s="27" t="s">
        <v>108</v>
      </c>
      <c r="C36" s="28" t="s">
        <v>14</v>
      </c>
      <c r="D36" s="39" t="s">
        <v>338</v>
      </c>
      <c r="E36" s="59" t="str">
        <f>HYPERLINK("http://kyahtacrb.ru/","671840, Бурятия, Кяхтинский район, г.Кяхта ул.Ленина,д.89 http://kyahtacrb.ru/")</f>
        <v>671840, Бурятия, Кяхтинский район, г.Кяхта ул.Ленина,д.89 http://kyahtacrb.ru/</v>
      </c>
      <c r="F36" s="39" t="s">
        <v>473</v>
      </c>
      <c r="G36" s="39"/>
      <c r="H36" s="39" t="s">
        <v>600</v>
      </c>
      <c r="I36" s="29" t="s">
        <v>519</v>
      </c>
      <c r="J36" s="29" t="s">
        <v>520</v>
      </c>
      <c r="K36" s="29" t="s">
        <v>521</v>
      </c>
      <c r="L36" s="33" t="s">
        <v>522</v>
      </c>
      <c r="M36" s="39" t="s">
        <v>190</v>
      </c>
      <c r="N36" s="73"/>
      <c r="O36" s="28" t="s">
        <v>523</v>
      </c>
      <c r="P36" s="28" t="s">
        <v>336</v>
      </c>
      <c r="Q36" s="28" t="s">
        <v>524</v>
      </c>
      <c r="R36" s="31" t="s">
        <v>200</v>
      </c>
      <c r="S36" s="31" t="s">
        <v>200</v>
      </c>
      <c r="T36" s="31" t="s">
        <v>200</v>
      </c>
      <c r="U36" s="31" t="s">
        <v>200</v>
      </c>
      <c r="V36" s="39" t="s">
        <v>200</v>
      </c>
      <c r="W36" s="39" t="s">
        <v>203</v>
      </c>
      <c r="X36" s="31" t="s">
        <v>200</v>
      </c>
    </row>
    <row r="37" spans="1:24" s="49" customFormat="1" ht="409.5" customHeight="1">
      <c r="A37" s="39">
        <v>33</v>
      </c>
      <c r="B37" s="27" t="s">
        <v>109</v>
      </c>
      <c r="C37" s="28" t="s">
        <v>13</v>
      </c>
      <c r="D37" s="39" t="s">
        <v>338</v>
      </c>
      <c r="E37" s="59" t="str">
        <f>HYPERLINK("http://mskcrb.ru/","671560, Бурятия,  Муйский район, п.Таксимо ул.Автодорожная, д.4а http://mskcrb.ru/")</f>
        <v>671560, Бурятия,  Муйский район, п.Таксимо ул.Автодорожная, д.4а http://mskcrb.ru/</v>
      </c>
      <c r="F37" s="39" t="s">
        <v>824</v>
      </c>
      <c r="G37" s="39"/>
      <c r="H37" s="39" t="s">
        <v>601</v>
      </c>
      <c r="I37" s="29" t="s">
        <v>602</v>
      </c>
      <c r="J37" s="29" t="s">
        <v>463</v>
      </c>
      <c r="K37" s="29" t="s">
        <v>177</v>
      </c>
      <c r="L37" s="33" t="s">
        <v>583</v>
      </c>
      <c r="M37" s="39" t="s">
        <v>190</v>
      </c>
      <c r="N37" s="31"/>
      <c r="O37" s="28" t="s">
        <v>672</v>
      </c>
      <c r="P37" s="28" t="s">
        <v>263</v>
      </c>
      <c r="Q37" s="28" t="s">
        <v>264</v>
      </c>
      <c r="R37" s="31" t="s">
        <v>200</v>
      </c>
      <c r="S37" s="31" t="s">
        <v>200</v>
      </c>
      <c r="T37" s="31" t="s">
        <v>200</v>
      </c>
      <c r="U37" s="39" t="s">
        <v>200</v>
      </c>
      <c r="V37" s="39" t="s">
        <v>200</v>
      </c>
      <c r="W37" s="39" t="s">
        <v>203</v>
      </c>
      <c r="X37" s="31" t="s">
        <v>200</v>
      </c>
    </row>
    <row r="38" spans="1:24" s="49" customFormat="1" ht="408.75" customHeight="1">
      <c r="A38" s="39">
        <v>34</v>
      </c>
      <c r="B38" s="27" t="s">
        <v>110</v>
      </c>
      <c r="C38" s="28" t="s">
        <v>40</v>
      </c>
      <c r="D38" s="39" t="s">
        <v>338</v>
      </c>
      <c r="E38" s="59" t="str">
        <f>HYPERLINK("http://muhorcrb.ru/","671340, Бурятия, Мухоршибирский район, с.Мухоршибирь ул.Школьная д.7А http://muhorcrb.ru/")</f>
        <v>671340, Бурятия, Мухоршибирский район, с.Мухоршибирь ул.Школьная д.7А http://muhorcrb.ru/</v>
      </c>
      <c r="F38" s="39" t="s">
        <v>471</v>
      </c>
      <c r="G38" s="39"/>
      <c r="H38" s="39" t="s">
        <v>603</v>
      </c>
      <c r="I38" s="29" t="s">
        <v>513</v>
      </c>
      <c r="J38" s="29" t="s">
        <v>514</v>
      </c>
      <c r="K38" s="29" t="s">
        <v>515</v>
      </c>
      <c r="L38" s="33" t="s">
        <v>516</v>
      </c>
      <c r="M38" s="39" t="s">
        <v>190</v>
      </c>
      <c r="N38" s="31"/>
      <c r="O38" s="28" t="s">
        <v>512</v>
      </c>
      <c r="P38" s="28" t="s">
        <v>265</v>
      </c>
      <c r="Q38" s="29" t="s">
        <v>517</v>
      </c>
      <c r="R38" s="31" t="s">
        <v>200</v>
      </c>
      <c r="S38" s="31" t="s">
        <v>200</v>
      </c>
      <c r="T38" s="31" t="s">
        <v>200</v>
      </c>
      <c r="U38" s="39" t="s">
        <v>200</v>
      </c>
      <c r="V38" s="39" t="s">
        <v>200</v>
      </c>
      <c r="W38" s="39" t="s">
        <v>203</v>
      </c>
      <c r="X38" s="31" t="s">
        <v>200</v>
      </c>
    </row>
    <row r="39" spans="1:24" s="49" customFormat="1" ht="409.5" customHeight="1">
      <c r="A39" s="39">
        <v>35</v>
      </c>
      <c r="B39" s="27" t="s">
        <v>111</v>
      </c>
      <c r="C39" s="28" t="s">
        <v>123</v>
      </c>
      <c r="D39" s="39" t="s">
        <v>338</v>
      </c>
      <c r="E39" s="59" t="str">
        <f>HYPERLINK("http://nacrb.ru/","671710, Бурятия, Северобайкальский район,п.Нижнеангарск, ул.50 лет Октября д.13 http://nacrb.ru/")</f>
        <v>671710, Бурятия, Северобайкальский район,п.Нижнеангарск, ул.50 лет Октября д.13 http://nacrb.ru/</v>
      </c>
      <c r="F39" s="39" t="s">
        <v>388</v>
      </c>
      <c r="G39" s="39"/>
      <c r="H39" s="39" t="s">
        <v>604</v>
      </c>
      <c r="I39" s="28" t="s">
        <v>673</v>
      </c>
      <c r="J39" s="29" t="s">
        <v>605</v>
      </c>
      <c r="K39" s="29" t="s">
        <v>465</v>
      </c>
      <c r="L39" s="33" t="s">
        <v>674</v>
      </c>
      <c r="M39" s="39" t="s">
        <v>190</v>
      </c>
      <c r="N39" s="31"/>
      <c r="O39" s="28" t="s">
        <v>675</v>
      </c>
      <c r="P39" s="29" t="s">
        <v>266</v>
      </c>
      <c r="Q39" s="29" t="s">
        <v>267</v>
      </c>
      <c r="R39" s="31" t="s">
        <v>200</v>
      </c>
      <c r="S39" s="31" t="s">
        <v>200</v>
      </c>
      <c r="T39" s="31" t="s">
        <v>200</v>
      </c>
      <c r="U39" s="39" t="s">
        <v>200</v>
      </c>
      <c r="V39" s="39" t="s">
        <v>200</v>
      </c>
      <c r="W39" s="39" t="s">
        <v>203</v>
      </c>
      <c r="X39" s="31" t="s">
        <v>200</v>
      </c>
    </row>
    <row r="40" spans="1:24" s="49" customFormat="1" ht="393.75" customHeight="1">
      <c r="A40" s="39">
        <v>36</v>
      </c>
      <c r="B40" s="27" t="s">
        <v>76</v>
      </c>
      <c r="C40" s="28" t="s">
        <v>115</v>
      </c>
      <c r="D40" s="39" t="s">
        <v>338</v>
      </c>
      <c r="E40" s="59" t="str">
        <f>HYPERLINK("http://okacrb.ru/","671030, Бурятия, Окинский район, с.Орлик ул.Обручева д.79 http://okacrb.ru/")</f>
        <v>671030, Бурятия, Окинский район, с.Орлик ул.Обручева д.79 http://okacrb.ru/</v>
      </c>
      <c r="F40" s="39" t="s">
        <v>0</v>
      </c>
      <c r="G40" s="39"/>
      <c r="H40" s="39" t="s">
        <v>606</v>
      </c>
      <c r="I40" s="29" t="s">
        <v>799</v>
      </c>
      <c r="J40" s="29" t="s">
        <v>800</v>
      </c>
      <c r="K40" s="29" t="s">
        <v>801</v>
      </c>
      <c r="L40" s="33" t="s">
        <v>802</v>
      </c>
      <c r="M40" s="39" t="s">
        <v>190</v>
      </c>
      <c r="N40" s="31"/>
      <c r="O40" s="28" t="s">
        <v>268</v>
      </c>
      <c r="P40" s="28" t="s">
        <v>803</v>
      </c>
      <c r="Q40" s="29"/>
      <c r="R40" s="31" t="s">
        <v>200</v>
      </c>
      <c r="S40" s="31" t="s">
        <v>200</v>
      </c>
      <c r="T40" s="31" t="s">
        <v>200</v>
      </c>
      <c r="U40" s="39"/>
      <c r="V40" s="39" t="s">
        <v>200</v>
      </c>
      <c r="W40" s="39" t="s">
        <v>203</v>
      </c>
      <c r="X40" s="31" t="s">
        <v>200</v>
      </c>
    </row>
    <row r="41" spans="1:24" s="49" customFormat="1" ht="375" customHeight="1">
      <c r="A41" s="39">
        <v>37</v>
      </c>
      <c r="B41" s="27" t="s">
        <v>74</v>
      </c>
      <c r="C41" s="28" t="s">
        <v>116</v>
      </c>
      <c r="D41" s="39" t="s">
        <v>338</v>
      </c>
      <c r="E41" s="59" t="str">
        <f>HYPERLINK("http://pcrb.sdep.ru/","671920, Бурятия, Джидинский район, с. Петропавловка, ул. Ленина, д. 8 http://pcrb.sdep.ru/")</f>
        <v>671920, Бурятия, Джидинский район, с. Петропавловка, ул. Ленина, д. 8 http://pcrb.sdep.ru/</v>
      </c>
      <c r="F41" s="39" t="s">
        <v>62</v>
      </c>
      <c r="G41" s="39"/>
      <c r="H41" s="39" t="s">
        <v>607</v>
      </c>
      <c r="I41" s="29" t="s">
        <v>609</v>
      </c>
      <c r="J41" s="29" t="s">
        <v>608</v>
      </c>
      <c r="K41" s="29" t="s">
        <v>464</v>
      </c>
      <c r="L41" s="33" t="s">
        <v>610</v>
      </c>
      <c r="M41" s="39" t="s">
        <v>190</v>
      </c>
      <c r="N41" s="31"/>
      <c r="O41" s="28" t="s">
        <v>269</v>
      </c>
      <c r="P41" s="28" t="s">
        <v>270</v>
      </c>
      <c r="Q41" s="29" t="s">
        <v>271</v>
      </c>
      <c r="R41" s="31" t="s">
        <v>200</v>
      </c>
      <c r="S41" s="31" t="s">
        <v>200</v>
      </c>
      <c r="T41" s="31" t="s">
        <v>200</v>
      </c>
      <c r="U41" s="39" t="s">
        <v>200</v>
      </c>
      <c r="V41" s="39" t="s">
        <v>200</v>
      </c>
      <c r="W41" s="39" t="s">
        <v>203</v>
      </c>
      <c r="X41" s="31" t="s">
        <v>200</v>
      </c>
    </row>
    <row r="42" spans="1:24" s="49" customFormat="1" ht="393.75">
      <c r="A42" s="39">
        <v>38</v>
      </c>
      <c r="B42" s="27" t="s">
        <v>100</v>
      </c>
      <c r="C42" s="28" t="s">
        <v>78</v>
      </c>
      <c r="D42" s="39" t="s">
        <v>338</v>
      </c>
      <c r="E42" s="59" t="str">
        <f>HYPERLINK("http://pribcrb.ucoz.ru/","671260, Бурятия, Прибайкальский район, с.Турунтаево ул.Сосновая д.16 http://pribcrb.ucoz.ru/")</f>
        <v>671260, Бурятия, Прибайкальский район, с.Турунтаево ул.Сосновая д.16 http://pribcrb.ucoz.ru/</v>
      </c>
      <c r="F42" s="39" t="s">
        <v>92</v>
      </c>
      <c r="G42" s="39"/>
      <c r="H42" s="39" t="s">
        <v>750</v>
      </c>
      <c r="I42" s="29" t="s">
        <v>503</v>
      </c>
      <c r="J42" s="29" t="s">
        <v>504</v>
      </c>
      <c r="K42" s="29" t="s">
        <v>505</v>
      </c>
      <c r="L42" s="33" t="s">
        <v>506</v>
      </c>
      <c r="M42" s="39" t="s">
        <v>190</v>
      </c>
      <c r="N42" s="31"/>
      <c r="O42" s="28" t="s">
        <v>507</v>
      </c>
      <c r="P42" s="28" t="s">
        <v>272</v>
      </c>
      <c r="Q42" s="29" t="s">
        <v>273</v>
      </c>
      <c r="R42" s="31" t="s">
        <v>200</v>
      </c>
      <c r="S42" s="31" t="s">
        <v>200</v>
      </c>
      <c r="T42" s="31" t="s">
        <v>200</v>
      </c>
      <c r="U42" s="39" t="s">
        <v>200</v>
      </c>
      <c r="V42" s="39" t="s">
        <v>200</v>
      </c>
      <c r="W42" s="39" t="s">
        <v>203</v>
      </c>
      <c r="X42" s="31" t="s">
        <v>200</v>
      </c>
    </row>
    <row r="43" spans="1:24" s="49" customFormat="1" ht="376.5" customHeight="1">
      <c r="A43" s="39">
        <v>39</v>
      </c>
      <c r="B43" s="27" t="s">
        <v>101</v>
      </c>
      <c r="C43" s="28" t="s">
        <v>132</v>
      </c>
      <c r="D43" s="39" t="s">
        <v>338</v>
      </c>
      <c r="E43" s="59" t="str">
        <f>HYPERLINK("http://tarbagcrb.ru/","671110,  Бурятия, Тарбагатайский район, с.Тарбагатай ул.Подгорная д.15 http://tarbagcrb.ru/")</f>
        <v>671110,  Бурятия, Тарбагатайский район, с.Тарбагатай ул.Подгорная д.15 http://tarbagcrb.ru/</v>
      </c>
      <c r="F43" s="39" t="s">
        <v>393</v>
      </c>
      <c r="G43" s="39"/>
      <c r="H43" s="39" t="s">
        <v>611</v>
      </c>
      <c r="I43" s="29" t="s">
        <v>612</v>
      </c>
      <c r="J43" s="28" t="s">
        <v>613</v>
      </c>
      <c r="K43" s="29" t="s">
        <v>614</v>
      </c>
      <c r="L43" s="33" t="s">
        <v>583</v>
      </c>
      <c r="M43" s="39" t="s">
        <v>190</v>
      </c>
      <c r="N43" s="31"/>
      <c r="O43" s="28" t="s">
        <v>676</v>
      </c>
      <c r="P43" s="28" t="s">
        <v>301</v>
      </c>
      <c r="Q43" s="29" t="s">
        <v>274</v>
      </c>
      <c r="R43" s="31" t="s">
        <v>200</v>
      </c>
      <c r="S43" s="31" t="s">
        <v>200</v>
      </c>
      <c r="T43" s="31" t="s">
        <v>200</v>
      </c>
      <c r="U43" s="39" t="s">
        <v>200</v>
      </c>
      <c r="V43" s="39" t="s">
        <v>200</v>
      </c>
      <c r="W43" s="39" t="s">
        <v>203</v>
      </c>
      <c r="X43" s="31" t="s">
        <v>200</v>
      </c>
    </row>
    <row r="44" spans="1:24" s="49" customFormat="1" ht="409.5" customHeight="1">
      <c r="A44" s="39">
        <v>40</v>
      </c>
      <c r="B44" s="27" t="s">
        <v>102</v>
      </c>
      <c r="C44" s="28" t="s">
        <v>122</v>
      </c>
      <c r="D44" s="39" t="s">
        <v>338</v>
      </c>
      <c r="E44" s="59" t="str">
        <f>HYPERLINK("http://tunkacrb.ru/","671010,Тункинский район, с.Кырен ул.Ленина д.92 http://tunkacrb.ru/")</f>
        <v>671010,Тункинский район, с.Кырен ул.Ленина д.92 http://tunkacrb.ru/</v>
      </c>
      <c r="F44" s="39" t="s">
        <v>333</v>
      </c>
      <c r="G44" s="39"/>
      <c r="H44" s="39" t="s">
        <v>615</v>
      </c>
      <c r="I44" s="29" t="s">
        <v>616</v>
      </c>
      <c r="J44" s="29" t="s">
        <v>498</v>
      </c>
      <c r="K44" s="29" t="s">
        <v>494</v>
      </c>
      <c r="L44" s="28" t="s">
        <v>617</v>
      </c>
      <c r="M44" s="39" t="s">
        <v>190</v>
      </c>
      <c r="N44" s="31"/>
      <c r="O44" s="28" t="s">
        <v>492</v>
      </c>
      <c r="P44" s="28" t="s">
        <v>493</v>
      </c>
      <c r="Q44" s="28" t="s">
        <v>275</v>
      </c>
      <c r="R44" s="31" t="s">
        <v>200</v>
      </c>
      <c r="S44" s="31" t="s">
        <v>200</v>
      </c>
      <c r="T44" s="31" t="s">
        <v>200</v>
      </c>
      <c r="U44" s="39" t="s">
        <v>200</v>
      </c>
      <c r="V44" s="39" t="s">
        <v>200</v>
      </c>
      <c r="W44" s="39" t="s">
        <v>203</v>
      </c>
      <c r="X44" s="31" t="s">
        <v>200</v>
      </c>
    </row>
    <row r="45" spans="1:24" s="49" customFormat="1" ht="409.5" customHeight="1">
      <c r="A45" s="39">
        <v>41</v>
      </c>
      <c r="B45" s="27" t="s">
        <v>103</v>
      </c>
      <c r="C45" s="28" t="s">
        <v>11</v>
      </c>
      <c r="D45" s="39" t="s">
        <v>338</v>
      </c>
      <c r="E45" s="59" t="str">
        <f>HYPERLINK("http://horcrb.ru/","671410, Бурятия, Хоринский район, с.Хоринск ул.Больничный городок д.1 http://horcrb.ru/")</f>
        <v>671410, Бурятия, Хоринский район, с.Хоринск ул.Больничный городок д.1 http://horcrb.ru/</v>
      </c>
      <c r="F45" s="39" t="s">
        <v>526</v>
      </c>
      <c r="G45" s="39"/>
      <c r="H45" s="39" t="s">
        <v>618</v>
      </c>
      <c r="I45" s="29" t="s">
        <v>621</v>
      </c>
      <c r="J45" s="29" t="s">
        <v>619</v>
      </c>
      <c r="K45" s="29" t="s">
        <v>620</v>
      </c>
      <c r="L45" s="40" t="s">
        <v>622</v>
      </c>
      <c r="M45" s="39" t="s">
        <v>190</v>
      </c>
      <c r="N45" s="31"/>
      <c r="O45" s="28" t="s">
        <v>276</v>
      </c>
      <c r="P45" s="28" t="s">
        <v>277</v>
      </c>
      <c r="Q45" s="28" t="s">
        <v>278</v>
      </c>
      <c r="R45" s="31" t="s">
        <v>200</v>
      </c>
      <c r="S45" s="31" t="s">
        <v>200</v>
      </c>
      <c r="T45" s="31" t="s">
        <v>200</v>
      </c>
      <c r="U45" s="39" t="s">
        <v>200</v>
      </c>
      <c r="V45" s="39" t="s">
        <v>200</v>
      </c>
      <c r="W45" s="39" t="s">
        <v>203</v>
      </c>
      <c r="X45" s="31" t="s">
        <v>200</v>
      </c>
    </row>
    <row r="46" spans="1:21" s="49" customFormat="1" ht="225.75" customHeight="1">
      <c r="A46" s="39">
        <v>42</v>
      </c>
      <c r="B46" s="27" t="s">
        <v>452</v>
      </c>
      <c r="C46" s="28" t="s">
        <v>453</v>
      </c>
      <c r="D46" s="39" t="s">
        <v>454</v>
      </c>
      <c r="E46" s="59" t="str">
        <f>HYPERLINK("https://xn--l1aks.03.xn--b1aew.xn--p1ai/","670013, Бурятия, г.Улан-Удэ, ул.Ключевская д.31 https://мсч.03.мвд.рф/")</f>
        <v>670013, Бурятия, г.Улан-Удэ, ул.Ключевская д.31 https://мсч.03.мвд.рф/</v>
      </c>
      <c r="F46" s="39" t="s">
        <v>455</v>
      </c>
      <c r="G46" s="39"/>
      <c r="H46" s="39" t="s">
        <v>623</v>
      </c>
      <c r="I46" s="29" t="s">
        <v>624</v>
      </c>
      <c r="J46" s="29" t="s">
        <v>625</v>
      </c>
      <c r="K46" s="29" t="s">
        <v>626</v>
      </c>
      <c r="L46" s="74"/>
      <c r="M46" s="73"/>
      <c r="N46" s="73"/>
      <c r="O46" s="73"/>
      <c r="P46" s="75"/>
      <c r="Q46" s="75"/>
      <c r="R46" s="75"/>
      <c r="S46" s="75"/>
      <c r="T46" s="75"/>
      <c r="U46" s="75"/>
    </row>
    <row r="47" spans="1:24" s="49" customFormat="1" ht="321" customHeight="1">
      <c r="A47" s="39">
        <v>43</v>
      </c>
      <c r="B47" s="27" t="s">
        <v>79</v>
      </c>
      <c r="C47" s="28" t="s">
        <v>538</v>
      </c>
      <c r="D47" s="39" t="s">
        <v>537</v>
      </c>
      <c r="E47" s="59" t="str">
        <f>HYPERLINK("http://okbrzd.ru/","670002, Бурятия, г.Улан-Удэ ул.Комсомольская д.1Б http://okbrzd.ru/")</f>
        <v>670002, Бурятия, г.Улан-Удэ ул.Комсомольская д.1Б http://okbrzd.ru/</v>
      </c>
      <c r="F47" s="39" t="s">
        <v>428</v>
      </c>
      <c r="G47" s="39"/>
      <c r="H47" s="39" t="s">
        <v>748</v>
      </c>
      <c r="I47" s="29" t="s">
        <v>804</v>
      </c>
      <c r="J47" s="29" t="s">
        <v>805</v>
      </c>
      <c r="K47" s="29" t="s">
        <v>806</v>
      </c>
      <c r="L47" s="40"/>
      <c r="M47" s="39" t="s">
        <v>190</v>
      </c>
      <c r="N47" s="31"/>
      <c r="O47" s="28" t="s">
        <v>542</v>
      </c>
      <c r="P47" s="28" t="s">
        <v>279</v>
      </c>
      <c r="Q47" s="29" t="s">
        <v>807</v>
      </c>
      <c r="R47" s="31" t="s">
        <v>200</v>
      </c>
      <c r="S47" s="31" t="s">
        <v>200</v>
      </c>
      <c r="T47" s="31" t="s">
        <v>200</v>
      </c>
      <c r="U47" s="31" t="s">
        <v>200</v>
      </c>
      <c r="V47" s="39" t="s">
        <v>200</v>
      </c>
      <c r="W47" s="39" t="s">
        <v>203</v>
      </c>
      <c r="X47" s="31" t="s">
        <v>200</v>
      </c>
    </row>
    <row r="48" spans="1:24" s="49" customFormat="1" ht="409.5" customHeight="1">
      <c r="A48" s="39">
        <v>44</v>
      </c>
      <c r="B48" s="27" t="s">
        <v>80</v>
      </c>
      <c r="C48" s="28" t="s">
        <v>541</v>
      </c>
      <c r="D48" s="39" t="s">
        <v>537</v>
      </c>
      <c r="E48" s="76" t="str">
        <f>HYPERLINK("http://xn--90alkjvk.xn--p1ai/","671701, Бурятия, г.Северобайкальск, ул.Мира д.40 http://нузсбк.рф/")</f>
        <v>671701, Бурятия, г.Северобайкальск, ул.Мира д.40 http://нузсбк.рф/</v>
      </c>
      <c r="F48" s="39" t="s">
        <v>34</v>
      </c>
      <c r="G48" s="39"/>
      <c r="H48" s="39" t="s">
        <v>627</v>
      </c>
      <c r="I48" s="29" t="s">
        <v>628</v>
      </c>
      <c r="J48" s="28" t="s">
        <v>629</v>
      </c>
      <c r="K48" s="29" t="s">
        <v>173</v>
      </c>
      <c r="L48" s="33" t="s">
        <v>496</v>
      </c>
      <c r="M48" s="39" t="s">
        <v>190</v>
      </c>
      <c r="N48" s="31"/>
      <c r="O48" s="29" t="s">
        <v>497</v>
      </c>
      <c r="P48" s="28" t="s">
        <v>280</v>
      </c>
      <c r="Q48" s="29" t="s">
        <v>281</v>
      </c>
      <c r="R48" s="31" t="s">
        <v>200</v>
      </c>
      <c r="S48" s="31" t="s">
        <v>200</v>
      </c>
      <c r="T48" s="31" t="s">
        <v>200</v>
      </c>
      <c r="U48" s="31" t="s">
        <v>200</v>
      </c>
      <c r="V48" s="39" t="s">
        <v>200</v>
      </c>
      <c r="W48" s="39" t="s">
        <v>203</v>
      </c>
      <c r="X48" s="31" t="s">
        <v>200</v>
      </c>
    </row>
    <row r="49" spans="1:24" s="49" customFormat="1" ht="344.25" customHeight="1">
      <c r="A49" s="39">
        <v>45</v>
      </c>
      <c r="B49" s="27" t="s">
        <v>81</v>
      </c>
      <c r="C49" s="28" t="s">
        <v>539</v>
      </c>
      <c r="D49" s="39" t="s">
        <v>537</v>
      </c>
      <c r="E49" s="59" t="str">
        <f>HYPERLINK("https://www.rzd-medicine.ru/address/nuz-uzlovaja-poliklinika-na-st-naushki-oao-rzhd-uzlovaja-poliklinika","671820, Бурятия, Кяхтинский район, п.Наушки комплекс №174 https://www.rzd-medicine.ru/address/nuz-uzlovaja-poliklinika-na-st-naushki-oao-rzhd-uzlovaja-poliklinika")</f>
        <v>671820, Бурятия, Кяхтинский район, п.Наушки комплекс №174 https://www.rzd-medicine.ru/address/nuz-uzlovaja-poliklinika-na-st-naushki-oao-rzhd-uzlovaja-poliklinika</v>
      </c>
      <c r="F49" s="39" t="s">
        <v>334</v>
      </c>
      <c r="G49" s="39"/>
      <c r="H49" s="39" t="s">
        <v>543</v>
      </c>
      <c r="I49" s="29" t="s">
        <v>630</v>
      </c>
      <c r="J49" s="28"/>
      <c r="K49" s="29" t="s">
        <v>422</v>
      </c>
      <c r="L49" s="40"/>
      <c r="M49" s="39" t="s">
        <v>198</v>
      </c>
      <c r="N49" s="31"/>
      <c r="O49" s="28" t="s">
        <v>282</v>
      </c>
      <c r="P49" s="28"/>
      <c r="Q49" s="28" t="s">
        <v>283</v>
      </c>
      <c r="R49" s="31" t="s">
        <v>200</v>
      </c>
      <c r="S49" s="31" t="s">
        <v>200</v>
      </c>
      <c r="T49" s="31" t="s">
        <v>200</v>
      </c>
      <c r="U49" s="31" t="s">
        <v>200</v>
      </c>
      <c r="V49" s="39" t="s">
        <v>200</v>
      </c>
      <c r="W49" s="39" t="s">
        <v>203</v>
      </c>
      <c r="X49" s="31" t="s">
        <v>203</v>
      </c>
    </row>
    <row r="50" spans="1:24" s="49" customFormat="1" ht="280.5" customHeight="1">
      <c r="A50" s="39">
        <v>46</v>
      </c>
      <c r="B50" s="27" t="s">
        <v>82</v>
      </c>
      <c r="C50" s="28" t="s">
        <v>536</v>
      </c>
      <c r="D50" s="39" t="s">
        <v>537</v>
      </c>
      <c r="E50" s="59" t="str">
        <f>HYPERLINK("https://www.rzd-medicine.ru/address/nuz-uzlovaja-poliklinika-na-st-taksimo-oao-rzhd-uzlovaja-poliklinika","671560, Бурятия, Муйский район, п.Таксимо ул.Советская д.12 https://www.rzd-medicine.ru/address/nuz-uzlovaja-poliklinika-na-st-taksimo-oao-rzhd-uzlovaja-poliklinika")</f>
        <v>671560, Бурятия, Муйский район, п.Таксимо ул.Советская д.12 https://www.rzd-medicine.ru/address/nuz-uzlovaja-poliklinika-na-st-taksimo-oao-rzhd-uzlovaja-poliklinika</v>
      </c>
      <c r="F50" s="39" t="s">
        <v>527</v>
      </c>
      <c r="G50" s="39"/>
      <c r="H50" s="39" t="s">
        <v>631</v>
      </c>
      <c r="I50" s="29" t="s">
        <v>632</v>
      </c>
      <c r="J50" s="29"/>
      <c r="K50" s="29" t="s">
        <v>174</v>
      </c>
      <c r="L50" s="40"/>
      <c r="M50" s="31" t="s">
        <v>194</v>
      </c>
      <c r="N50" s="31"/>
      <c r="O50" s="28" t="s">
        <v>544</v>
      </c>
      <c r="P50" s="28" t="s">
        <v>284</v>
      </c>
      <c r="Q50" s="28" t="s">
        <v>285</v>
      </c>
      <c r="R50" s="31" t="s">
        <v>200</v>
      </c>
      <c r="S50" s="31" t="s">
        <v>200</v>
      </c>
      <c r="T50" s="31" t="s">
        <v>200</v>
      </c>
      <c r="U50" s="31" t="s">
        <v>200</v>
      </c>
      <c r="V50" s="39" t="s">
        <v>200</v>
      </c>
      <c r="W50" s="39" t="s">
        <v>203</v>
      </c>
      <c r="X50" s="31" t="s">
        <v>200</v>
      </c>
    </row>
    <row r="51" spans="1:24" s="49" customFormat="1" ht="110.25">
      <c r="A51" s="39">
        <v>47</v>
      </c>
      <c r="B51" s="27" t="s">
        <v>3</v>
      </c>
      <c r="C51" s="28" t="s">
        <v>4</v>
      </c>
      <c r="D51" s="39" t="s">
        <v>19</v>
      </c>
      <c r="E51" s="59" t="str">
        <f>HYPERLINK("http://xn--03-6kcpf2cihjr0a.xn--p1ai/","670034, Бурятия,г.Улан-Удэ, ул.Гагарина д.16Б http://дентапроф03.рф/")</f>
        <v>670034, Бурятия,г.Улан-Удэ, ул.Гагарина д.16Б http://дентапроф03.рф/</v>
      </c>
      <c r="F51" s="39" t="s">
        <v>540</v>
      </c>
      <c r="G51" s="39"/>
      <c r="H51" s="39" t="s">
        <v>411</v>
      </c>
      <c r="I51" s="29" t="s">
        <v>633</v>
      </c>
      <c r="J51" s="40"/>
      <c r="K51" s="29" t="s">
        <v>389</v>
      </c>
      <c r="L51" s="40"/>
      <c r="M51" s="31" t="s">
        <v>191</v>
      </c>
      <c r="N51" s="31"/>
      <c r="O51" s="28" t="s">
        <v>677</v>
      </c>
      <c r="P51" s="40"/>
      <c r="Q51" s="29"/>
      <c r="R51" s="31" t="s">
        <v>200</v>
      </c>
      <c r="S51" s="31" t="s">
        <v>200</v>
      </c>
      <c r="T51" s="31" t="s">
        <v>203</v>
      </c>
      <c r="U51" s="31" t="s">
        <v>203</v>
      </c>
      <c r="V51" s="31" t="s">
        <v>203</v>
      </c>
      <c r="W51" s="39" t="s">
        <v>203</v>
      </c>
      <c r="X51" s="31" t="s">
        <v>200</v>
      </c>
    </row>
    <row r="52" spans="1:24" s="49" customFormat="1" ht="146.25" customHeight="1">
      <c r="A52" s="39">
        <v>48</v>
      </c>
      <c r="B52" s="27" t="s">
        <v>84</v>
      </c>
      <c r="C52" s="28" t="s">
        <v>42</v>
      </c>
      <c r="D52" s="39" t="s">
        <v>19</v>
      </c>
      <c r="E52" s="59" t="str">
        <f>HYPERLINK("https://www.masterdent-buryatia.ru/","670013 Бурятия,  г.Улан-Удэ, ул.Ключевская  д.55б  https://www.masterdent-buryatia.ru/")</f>
        <v>670013 Бурятия,  г.Улан-Удэ, ул.Ключевская  д.55б  https://www.masterdent-buryatia.ru/</v>
      </c>
      <c r="F52" s="39" t="s">
        <v>47</v>
      </c>
      <c r="G52" s="39"/>
      <c r="H52" s="39" t="s">
        <v>441</v>
      </c>
      <c r="I52" s="29" t="s">
        <v>634</v>
      </c>
      <c r="J52" s="28"/>
      <c r="K52" s="29"/>
      <c r="L52" s="40"/>
      <c r="M52" s="31" t="s">
        <v>191</v>
      </c>
      <c r="N52" s="31"/>
      <c r="O52" s="28" t="s">
        <v>286</v>
      </c>
      <c r="P52" s="28"/>
      <c r="Q52" s="29"/>
      <c r="R52" s="39" t="s">
        <v>203</v>
      </c>
      <c r="S52" s="31" t="s">
        <v>200</v>
      </c>
      <c r="T52" s="31" t="s">
        <v>203</v>
      </c>
      <c r="U52" s="31" t="s">
        <v>203</v>
      </c>
      <c r="V52" s="31" t="s">
        <v>203</v>
      </c>
      <c r="W52" s="39" t="s">
        <v>203</v>
      </c>
      <c r="X52" s="31" t="s">
        <v>200</v>
      </c>
    </row>
    <row r="53" spans="1:24" s="49" customFormat="1" ht="94.5">
      <c r="A53" s="39">
        <v>49</v>
      </c>
      <c r="B53" s="52" t="s">
        <v>39</v>
      </c>
      <c r="C53" s="33" t="s">
        <v>118</v>
      </c>
      <c r="D53" s="39" t="s">
        <v>19</v>
      </c>
      <c r="E53" s="34" t="s">
        <v>119</v>
      </c>
      <c r="F53" s="34" t="s">
        <v>61</v>
      </c>
      <c r="G53" s="34"/>
      <c r="H53" s="34" t="s">
        <v>458</v>
      </c>
      <c r="I53" s="33" t="s">
        <v>374</v>
      </c>
      <c r="J53" s="77"/>
      <c r="K53" s="53" t="s">
        <v>635</v>
      </c>
      <c r="L53" s="40"/>
      <c r="M53" s="31" t="s">
        <v>191</v>
      </c>
      <c r="N53" s="31"/>
      <c r="O53" s="33" t="s">
        <v>287</v>
      </c>
      <c r="P53" s="77"/>
      <c r="Q53" s="53"/>
      <c r="R53" s="39" t="s">
        <v>203</v>
      </c>
      <c r="S53" s="31" t="s">
        <v>200</v>
      </c>
      <c r="T53" s="39" t="s">
        <v>203</v>
      </c>
      <c r="U53" s="39" t="s">
        <v>203</v>
      </c>
      <c r="V53" s="39" t="s">
        <v>203</v>
      </c>
      <c r="W53" s="39" t="s">
        <v>203</v>
      </c>
      <c r="X53" s="39" t="s">
        <v>203</v>
      </c>
    </row>
    <row r="54" spans="1:24" s="49" customFormat="1" ht="78.75">
      <c r="A54" s="39">
        <v>50</v>
      </c>
      <c r="B54" s="27" t="s">
        <v>9</v>
      </c>
      <c r="C54" s="33" t="s">
        <v>77</v>
      </c>
      <c r="D54" s="39" t="s">
        <v>19</v>
      </c>
      <c r="E54" s="60" t="str">
        <f>HYPERLINK("https://ritm03.ru/","670000,   г. Улан-Удэ, ул. Корабельная, 32 https://ritm03.ru/")</f>
        <v>670000,   г. Улан-Удэ, ул. Корабельная, 32 https://ritm03.ru/</v>
      </c>
      <c r="F54" s="34" t="s">
        <v>469</v>
      </c>
      <c r="G54" s="34"/>
      <c r="H54" s="39" t="s">
        <v>466</v>
      </c>
      <c r="I54" s="28" t="s">
        <v>636</v>
      </c>
      <c r="J54" s="78"/>
      <c r="K54" s="28"/>
      <c r="L54" s="40"/>
      <c r="M54" s="31" t="s">
        <v>191</v>
      </c>
      <c r="N54" s="31"/>
      <c r="O54" s="28" t="s">
        <v>678</v>
      </c>
      <c r="P54" s="78"/>
      <c r="Q54" s="28"/>
      <c r="R54" s="31" t="s">
        <v>200</v>
      </c>
      <c r="S54" s="31" t="s">
        <v>200</v>
      </c>
      <c r="T54" s="39" t="s">
        <v>203</v>
      </c>
      <c r="U54" s="39" t="s">
        <v>203</v>
      </c>
      <c r="V54" s="39" t="s">
        <v>203</v>
      </c>
      <c r="W54" s="39" t="s">
        <v>203</v>
      </c>
      <c r="X54" s="39" t="s">
        <v>203</v>
      </c>
    </row>
    <row r="55" spans="1:24" s="49" customFormat="1" ht="78.75">
      <c r="A55" s="39">
        <v>51</v>
      </c>
      <c r="B55" s="27" t="s">
        <v>159</v>
      </c>
      <c r="C55" s="33" t="s">
        <v>160</v>
      </c>
      <c r="D55" s="39" t="s">
        <v>83</v>
      </c>
      <c r="E55" s="34" t="s">
        <v>112</v>
      </c>
      <c r="F55" s="34" t="s">
        <v>75</v>
      </c>
      <c r="G55" s="34"/>
      <c r="H55" s="39" t="s">
        <v>410</v>
      </c>
      <c r="I55" s="29" t="s">
        <v>179</v>
      </c>
      <c r="J55" s="78"/>
      <c r="K55" s="29"/>
      <c r="L55" s="40"/>
      <c r="M55" s="31" t="s">
        <v>191</v>
      </c>
      <c r="N55" s="31"/>
      <c r="O55" s="28"/>
      <c r="P55" s="78"/>
      <c r="Q55" s="28"/>
      <c r="R55" s="31"/>
      <c r="S55" s="31"/>
      <c r="T55" s="39"/>
      <c r="U55" s="39"/>
      <c r="V55" s="39"/>
      <c r="W55" s="39"/>
      <c r="X55" s="31"/>
    </row>
    <row r="56" spans="1:24" s="49" customFormat="1" ht="138" customHeight="1">
      <c r="A56" s="39">
        <v>52</v>
      </c>
      <c r="B56" s="27" t="s">
        <v>8</v>
      </c>
      <c r="C56" s="72" t="s">
        <v>117</v>
      </c>
      <c r="D56" s="39" t="s">
        <v>19</v>
      </c>
      <c r="E56" s="59" t="str">
        <f>HYPERLINK("https://www.nephrocare.ru/dializnye-centry/clinic/russian-federation/ulan-ude.html","670002, Бурятия,   г. Улан-Удэ, ул. Октябрьская, 36А www.fmc.ru")</f>
        <v>670002, Бурятия,   г. Улан-Удэ, ул. Октябрьская, 36А www.fmc.ru</v>
      </c>
      <c r="F56" s="39" t="s">
        <v>375</v>
      </c>
      <c r="G56" s="39"/>
      <c r="H56" s="79" t="s">
        <v>741</v>
      </c>
      <c r="I56" s="28" t="s">
        <v>637</v>
      </c>
      <c r="J56" s="80"/>
      <c r="K56" s="28"/>
      <c r="L56" s="78"/>
      <c r="M56" s="31" t="s">
        <v>191</v>
      </c>
      <c r="N56" s="31"/>
      <c r="O56" s="28" t="s">
        <v>288</v>
      </c>
      <c r="P56" s="78"/>
      <c r="Q56" s="29"/>
      <c r="R56" s="39" t="s">
        <v>203</v>
      </c>
      <c r="S56" s="31" t="s">
        <v>200</v>
      </c>
      <c r="T56" s="39" t="s">
        <v>203</v>
      </c>
      <c r="U56" s="39" t="s">
        <v>203</v>
      </c>
      <c r="V56" s="39" t="s">
        <v>203</v>
      </c>
      <c r="W56" s="39" t="s">
        <v>203</v>
      </c>
      <c r="X56" s="31" t="s">
        <v>200</v>
      </c>
    </row>
    <row r="57" spans="1:24" s="82" customFormat="1" ht="202.5" customHeight="1">
      <c r="A57" s="39">
        <v>53</v>
      </c>
      <c r="B57" s="27" t="s">
        <v>376</v>
      </c>
      <c r="C57" s="72" t="s">
        <v>377</v>
      </c>
      <c r="D57" s="34" t="s">
        <v>60</v>
      </c>
      <c r="E57" s="60" t="str">
        <f>HYPERLINK("https://sonarmed.ru/","670000, Республика Бурятия, г. Улан-Удэ, ул. Ермаковского, д.32, оф.1 https://sonarmed.ru/")</f>
        <v>670000, Республика Бурятия, г. Улан-Удэ, ул. Ермаковского, д.32, оф.1 https://sonarmed.ru/</v>
      </c>
      <c r="F57" s="34" t="s">
        <v>378</v>
      </c>
      <c r="G57" s="34"/>
      <c r="H57" s="39" t="s">
        <v>638</v>
      </c>
      <c r="I57" s="28" t="s">
        <v>639</v>
      </c>
      <c r="J57" s="81"/>
      <c r="K57" s="28" t="s">
        <v>431</v>
      </c>
      <c r="L57" s="78"/>
      <c r="M57" s="31"/>
      <c r="N57" s="31"/>
      <c r="O57" s="28" t="s">
        <v>303</v>
      </c>
      <c r="P57" s="80" t="s">
        <v>304</v>
      </c>
      <c r="Q57" s="28"/>
      <c r="R57" s="39" t="s">
        <v>203</v>
      </c>
      <c r="S57" s="31" t="s">
        <v>200</v>
      </c>
      <c r="T57" s="39" t="s">
        <v>203</v>
      </c>
      <c r="U57" s="31" t="s">
        <v>200</v>
      </c>
      <c r="V57" s="39" t="s">
        <v>203</v>
      </c>
      <c r="W57" s="39" t="s">
        <v>203</v>
      </c>
      <c r="X57" s="39" t="s">
        <v>203</v>
      </c>
    </row>
    <row r="58" spans="1:24" s="82" customFormat="1" ht="78.75">
      <c r="A58" s="39">
        <v>54</v>
      </c>
      <c r="B58" s="27" t="s">
        <v>17</v>
      </c>
      <c r="C58" s="30" t="s">
        <v>21</v>
      </c>
      <c r="D58" s="34" t="s">
        <v>60</v>
      </c>
      <c r="E58" s="60" t="str">
        <f>HYPERLINK("https://zdoroveplus.ru/","670013, Бурятия, г. Улан-Удэ, ул. Ключевская, д.4 https://zdoroveplus.ru/")</f>
        <v>670013, Бурятия, г. Улан-Удэ, ул. Ключевская, д.4 https://zdoroveplus.ru/</v>
      </c>
      <c r="F58" s="34" t="s">
        <v>20</v>
      </c>
      <c r="G58" s="34"/>
      <c r="H58" s="39" t="s">
        <v>451</v>
      </c>
      <c r="I58" s="28" t="s">
        <v>120</v>
      </c>
      <c r="J58" s="33" t="s">
        <v>640</v>
      </c>
      <c r="K58" s="28"/>
      <c r="L58" s="78"/>
      <c r="M58" s="31" t="s">
        <v>191</v>
      </c>
      <c r="N58" s="31"/>
      <c r="O58" s="28"/>
      <c r="P58" s="80"/>
      <c r="Q58" s="28"/>
      <c r="R58" s="39"/>
      <c r="S58" s="31"/>
      <c r="T58" s="39"/>
      <c r="U58" s="31"/>
      <c r="V58" s="39"/>
      <c r="W58" s="39"/>
      <c r="X58" s="39"/>
    </row>
    <row r="59" spans="1:24" s="82" customFormat="1" ht="221.25" customHeight="1">
      <c r="A59" s="39">
        <v>55</v>
      </c>
      <c r="B59" s="27" t="s">
        <v>129</v>
      </c>
      <c r="C59" s="33" t="s">
        <v>731</v>
      </c>
      <c r="D59" s="39" t="s">
        <v>339</v>
      </c>
      <c r="E59" s="60" t="str">
        <f>HYPERLINK("http://cvmed.ru/","670045, Республика Бурятия, г. Улан-Удэ, п. Верхняя Березовка, 11а http://cvmed.ru/")</f>
        <v>670045, Республика Бурятия, г. Улан-Удэ, п. Верхняя Березовка, 11а http://cvmed.ru/</v>
      </c>
      <c r="F59" s="34" t="s">
        <v>152</v>
      </c>
      <c r="G59" s="34"/>
      <c r="H59" s="34" t="s">
        <v>732</v>
      </c>
      <c r="I59" s="69" t="s">
        <v>641</v>
      </c>
      <c r="J59" s="69" t="s">
        <v>499</v>
      </c>
      <c r="K59" s="69" t="s">
        <v>733</v>
      </c>
      <c r="L59" s="78"/>
      <c r="M59" s="31" t="s">
        <v>192</v>
      </c>
      <c r="N59" s="31"/>
      <c r="O59" s="28" t="s">
        <v>120</v>
      </c>
      <c r="P59" s="33" t="s">
        <v>289</v>
      </c>
      <c r="Q59" s="39" t="s">
        <v>203</v>
      </c>
      <c r="R59" s="39" t="s">
        <v>203</v>
      </c>
      <c r="S59" s="31" t="s">
        <v>200</v>
      </c>
      <c r="T59" s="39" t="s">
        <v>203</v>
      </c>
      <c r="U59" s="39" t="s">
        <v>203</v>
      </c>
      <c r="V59" s="39" t="s">
        <v>203</v>
      </c>
      <c r="W59" s="39" t="s">
        <v>203</v>
      </c>
      <c r="X59" s="39" t="s">
        <v>203</v>
      </c>
    </row>
    <row r="60" spans="1:24" s="82" customFormat="1" ht="173.25">
      <c r="A60" s="39">
        <v>56</v>
      </c>
      <c r="B60" s="27" t="s">
        <v>41</v>
      </c>
      <c r="C60" s="33" t="s">
        <v>10</v>
      </c>
      <c r="D60" s="39" t="s">
        <v>338</v>
      </c>
      <c r="E60" s="60" t="str">
        <f>HYPERLINK("http://ssmp.uuzdrav.ru/","670031, Республика Бурятия, г. Улан-Удэ, Бульвар К.Маркса, д.12 http://ssmp.uuzdrav.ru/")</f>
        <v>670031, Республика Бурятия, г. Улан-Удэ, Бульвар К.Маркса, д.12 http://ssmp.uuzdrav.ru/</v>
      </c>
      <c r="F60" s="34" t="s">
        <v>33</v>
      </c>
      <c r="G60" s="34"/>
      <c r="H60" s="34" t="s">
        <v>432</v>
      </c>
      <c r="I60" s="69" t="s">
        <v>808</v>
      </c>
      <c r="J60" s="33"/>
      <c r="K60" s="69"/>
      <c r="L60" s="96" t="s">
        <v>809</v>
      </c>
      <c r="M60" s="31" t="s">
        <v>193</v>
      </c>
      <c r="N60" s="31"/>
      <c r="O60" s="69" t="s">
        <v>810</v>
      </c>
      <c r="P60" s="33" t="s">
        <v>290</v>
      </c>
      <c r="Q60" s="69" t="s">
        <v>811</v>
      </c>
      <c r="R60" s="31" t="s">
        <v>200</v>
      </c>
      <c r="S60" s="31" t="s">
        <v>200</v>
      </c>
      <c r="T60" s="39" t="s">
        <v>203</v>
      </c>
      <c r="U60" s="31" t="s">
        <v>200</v>
      </c>
      <c r="V60" s="39" t="s">
        <v>203</v>
      </c>
      <c r="W60" s="39" t="s">
        <v>203</v>
      </c>
      <c r="X60" s="39" t="s">
        <v>203</v>
      </c>
    </row>
    <row r="61" spans="1:24" s="82" customFormat="1" ht="409.5" customHeight="1">
      <c r="A61" s="39">
        <v>57</v>
      </c>
      <c r="B61" s="27" t="s">
        <v>5</v>
      </c>
      <c r="C61" s="28" t="s">
        <v>719</v>
      </c>
      <c r="D61" s="34" t="s">
        <v>60</v>
      </c>
      <c r="E61" s="59" t="str">
        <f>HYPERLINK("https://diamedrb.ru/","670047, Бурятия, г.Улан-Удэ, ул.Павлова д.61, ул.Хахалова д.12А https://diamedrb.ru/")</f>
        <v>670047, Бурятия, г.Улан-Удэ, ул.Павлова д.61, ул.Хахалова д.12А https://diamedrb.ru/</v>
      </c>
      <c r="F61" s="39" t="s">
        <v>113</v>
      </c>
      <c r="G61" s="39"/>
      <c r="H61" s="39" t="s">
        <v>642</v>
      </c>
      <c r="I61" s="28" t="s">
        <v>643</v>
      </c>
      <c r="J61" s="28" t="s">
        <v>645</v>
      </c>
      <c r="K61" s="28" t="s">
        <v>644</v>
      </c>
      <c r="L61" s="78"/>
      <c r="M61" s="83" t="s">
        <v>192</v>
      </c>
      <c r="N61" s="83"/>
      <c r="O61" s="69"/>
      <c r="P61" s="33"/>
      <c r="Q61" s="69"/>
      <c r="R61" s="31" t="s">
        <v>200</v>
      </c>
      <c r="S61" s="31" t="s">
        <v>200</v>
      </c>
      <c r="T61" s="39" t="s">
        <v>203</v>
      </c>
      <c r="U61" s="39" t="s">
        <v>203</v>
      </c>
      <c r="V61" s="39" t="s">
        <v>203</v>
      </c>
      <c r="W61" s="39" t="s">
        <v>203</v>
      </c>
      <c r="X61" s="39" t="s">
        <v>203</v>
      </c>
    </row>
    <row r="62" spans="1:24" s="82" customFormat="1" ht="171.75" customHeight="1">
      <c r="A62" s="39">
        <v>58</v>
      </c>
      <c r="B62" s="27" t="s">
        <v>97</v>
      </c>
      <c r="C62" s="28" t="s">
        <v>98</v>
      </c>
      <c r="D62" s="39" t="s">
        <v>19</v>
      </c>
      <c r="E62" s="60" t="str">
        <f>HYPERLINK("https://vitadial.ru/","670000,  Республика Бурятия, г. Улан-Удэ, ул. Советская, дом 2 https://vitadial.ru/")</f>
        <v>670000,  Республика Бурятия, г. Улан-Удэ, ул. Советская, дом 2 https://vitadial.ru/</v>
      </c>
      <c r="F62" s="34" t="s">
        <v>727</v>
      </c>
      <c r="G62" s="34"/>
      <c r="H62" s="34" t="s">
        <v>740</v>
      </c>
      <c r="I62" s="69" t="s">
        <v>646</v>
      </c>
      <c r="J62" s="33" t="s">
        <v>120</v>
      </c>
      <c r="K62" s="69"/>
      <c r="L62" s="40"/>
      <c r="M62" s="31" t="s">
        <v>192</v>
      </c>
      <c r="N62" s="83"/>
      <c r="O62" s="28" t="s">
        <v>510</v>
      </c>
      <c r="P62" s="28" t="s">
        <v>511</v>
      </c>
      <c r="Q62" s="28" t="s">
        <v>291</v>
      </c>
      <c r="R62" s="31" t="s">
        <v>200</v>
      </c>
      <c r="S62" s="31" t="s">
        <v>200</v>
      </c>
      <c r="T62" s="39" t="s">
        <v>203</v>
      </c>
      <c r="U62" s="31" t="s">
        <v>203</v>
      </c>
      <c r="V62" s="39" t="s">
        <v>203</v>
      </c>
      <c r="W62" s="39" t="s">
        <v>200</v>
      </c>
      <c r="X62" s="39" t="s">
        <v>203</v>
      </c>
    </row>
    <row r="63" spans="1:24" s="49" customFormat="1" ht="129" customHeight="1">
      <c r="A63" s="39">
        <v>59</v>
      </c>
      <c r="B63" s="27" t="s">
        <v>444</v>
      </c>
      <c r="C63" s="33" t="s">
        <v>446</v>
      </c>
      <c r="D63" s="34" t="s">
        <v>19</v>
      </c>
      <c r="E63" s="60" t="str">
        <f>HYPERLINK("https://dentavita03.ru/","670034          Республика      Бурятия, г. Улан-Удэ, ул. Гагарина, 16 Б-7 https://dentavita03.ru/")</f>
        <v>670034          Республика      Бурятия, г. Улан-Удэ, ул. Гагарина, 16 Б-7 https://dentavita03.ru/</v>
      </c>
      <c r="F63" s="34" t="s">
        <v>447</v>
      </c>
      <c r="G63" s="34"/>
      <c r="H63" s="34" t="s">
        <v>448</v>
      </c>
      <c r="I63" s="33" t="s">
        <v>647</v>
      </c>
      <c r="J63" s="33"/>
      <c r="K63" s="33"/>
      <c r="L63" s="40"/>
      <c r="M63" s="31"/>
      <c r="N63" s="31"/>
      <c r="O63" s="33" t="s">
        <v>679</v>
      </c>
      <c r="P63" s="33"/>
      <c r="Q63" s="69"/>
      <c r="R63" s="39" t="s">
        <v>203</v>
      </c>
      <c r="S63" s="31" t="s">
        <v>200</v>
      </c>
      <c r="T63" s="39" t="s">
        <v>203</v>
      </c>
      <c r="U63" s="39" t="s">
        <v>203</v>
      </c>
      <c r="V63" s="39" t="s">
        <v>203</v>
      </c>
      <c r="W63" s="39" t="s">
        <v>203</v>
      </c>
      <c r="X63" s="39" t="s">
        <v>203</v>
      </c>
    </row>
    <row r="64" spans="1:24" s="49" customFormat="1" ht="201.75" customHeight="1">
      <c r="A64" s="39">
        <v>60</v>
      </c>
      <c r="B64" s="27" t="s">
        <v>72</v>
      </c>
      <c r="C64" s="33" t="s">
        <v>89</v>
      </c>
      <c r="D64" s="34" t="s">
        <v>60</v>
      </c>
      <c r="E64" s="60" t="str">
        <f>HYPERLINK("https://www.vitamed.su/","670000, Республика Бурятия, г. Улан-Удэ, ул. Бабушкина, д.7 https://www.vitamed.su/")</f>
        <v>670000, Республика Бурятия, г. Улан-Удэ, ул. Бабушкина, д.7 https://www.vitamed.su/</v>
      </c>
      <c r="F64" s="34" t="s">
        <v>379</v>
      </c>
      <c r="G64" s="34"/>
      <c r="H64" s="34" t="s">
        <v>408</v>
      </c>
      <c r="I64" s="33" t="s">
        <v>648</v>
      </c>
      <c r="J64" s="33"/>
      <c r="K64" s="33"/>
      <c r="L64" s="40"/>
      <c r="M64" s="31" t="s">
        <v>192</v>
      </c>
      <c r="N64" s="31"/>
      <c r="O64" s="33" t="s">
        <v>292</v>
      </c>
      <c r="P64" s="33"/>
      <c r="Q64" s="33"/>
      <c r="R64" s="31" t="s">
        <v>200</v>
      </c>
      <c r="S64" s="31" t="s">
        <v>200</v>
      </c>
      <c r="T64" s="39" t="s">
        <v>203</v>
      </c>
      <c r="U64" s="39" t="s">
        <v>203</v>
      </c>
      <c r="V64" s="39" t="s">
        <v>203</v>
      </c>
      <c r="W64" s="39" t="s">
        <v>203</v>
      </c>
      <c r="X64" s="39" t="s">
        <v>203</v>
      </c>
    </row>
    <row r="65" spans="1:24" s="49" customFormat="1" ht="252">
      <c r="A65" s="39">
        <v>61</v>
      </c>
      <c r="B65" s="27" t="s">
        <v>126</v>
      </c>
      <c r="C65" s="28" t="s">
        <v>720</v>
      </c>
      <c r="D65" s="34" t="s">
        <v>60</v>
      </c>
      <c r="E65" s="60" t="str">
        <f>HYPERLINK("http://diamed-plus.ru/","670034,  Республика Бурятия, г. Улан-Удэ, ул.Хахалова, 12а http://diamed-plus.ru/")</f>
        <v>670034,  Республика Бурятия, г. Улан-Удэ, ул.Хахалова, 12а http://diamed-plus.ru/</v>
      </c>
      <c r="F65" s="39" t="s">
        <v>65</v>
      </c>
      <c r="G65" s="39"/>
      <c r="H65" s="39" t="s">
        <v>649</v>
      </c>
      <c r="I65" s="28" t="s">
        <v>650</v>
      </c>
      <c r="J65" s="28"/>
      <c r="K65" s="28" t="s">
        <v>651</v>
      </c>
      <c r="L65" s="40"/>
      <c r="M65" s="31" t="s">
        <v>192</v>
      </c>
      <c r="N65" s="31"/>
      <c r="O65" s="33"/>
      <c r="P65" s="33"/>
      <c r="Q65" s="33"/>
      <c r="R65" s="31"/>
      <c r="S65" s="31"/>
      <c r="T65" s="39"/>
      <c r="U65" s="39"/>
      <c r="V65" s="39"/>
      <c r="W65" s="39"/>
      <c r="X65" s="39"/>
    </row>
    <row r="66" spans="1:24" s="49" customFormat="1" ht="111.75" customHeight="1">
      <c r="A66" s="39">
        <v>62</v>
      </c>
      <c r="B66" s="27" t="s">
        <v>166</v>
      </c>
      <c r="C66" s="33" t="s">
        <v>93</v>
      </c>
      <c r="D66" s="34" t="s">
        <v>60</v>
      </c>
      <c r="E66" s="34" t="s">
        <v>413</v>
      </c>
      <c r="F66" s="34" t="s">
        <v>414</v>
      </c>
      <c r="G66" s="34"/>
      <c r="H66" s="34" t="s">
        <v>652</v>
      </c>
      <c r="I66" s="33" t="s">
        <v>653</v>
      </c>
      <c r="J66" s="33"/>
      <c r="K66" s="33"/>
      <c r="L66" s="40"/>
      <c r="M66" s="31" t="s">
        <v>192</v>
      </c>
      <c r="N66" s="31"/>
      <c r="O66" s="33" t="s">
        <v>335</v>
      </c>
      <c r="P66" s="33"/>
      <c r="Q66" s="69"/>
      <c r="R66" s="39" t="s">
        <v>203</v>
      </c>
      <c r="S66" s="31" t="s">
        <v>203</v>
      </c>
      <c r="T66" s="39" t="s">
        <v>203</v>
      </c>
      <c r="U66" s="39" t="s">
        <v>203</v>
      </c>
      <c r="V66" s="39" t="s">
        <v>203</v>
      </c>
      <c r="W66" s="39" t="s">
        <v>203</v>
      </c>
      <c r="X66" s="39" t="s">
        <v>203</v>
      </c>
    </row>
    <row r="67" spans="1:24" s="49" customFormat="1" ht="222" customHeight="1">
      <c r="A67" s="39">
        <v>63</v>
      </c>
      <c r="B67" s="27" t="s">
        <v>164</v>
      </c>
      <c r="C67" s="33" t="s">
        <v>94</v>
      </c>
      <c r="D67" s="34" t="s">
        <v>60</v>
      </c>
      <c r="E67" s="60" t="str">
        <f>HYPERLINK("https://formulazdorov.ru/","670000, г. Улан-Удэ, ул. Ленина, д.63 https://formulazdorov.ru/")</f>
        <v>670000, г. Улан-Удэ, ул. Ленина, д.63 https://formulazdorov.ru/</v>
      </c>
      <c r="F67" s="34" t="s">
        <v>404</v>
      </c>
      <c r="G67" s="34"/>
      <c r="H67" s="34" t="s">
        <v>654</v>
      </c>
      <c r="I67" s="33" t="s">
        <v>508</v>
      </c>
      <c r="J67" s="33"/>
      <c r="K67" s="33" t="s">
        <v>509</v>
      </c>
      <c r="L67" s="40"/>
      <c r="M67" s="31" t="s">
        <v>192</v>
      </c>
      <c r="N67" s="31"/>
      <c r="O67" s="33" t="s">
        <v>680</v>
      </c>
      <c r="P67" s="33"/>
      <c r="Q67" s="33"/>
      <c r="R67" s="31" t="s">
        <v>200</v>
      </c>
      <c r="S67" s="31" t="s">
        <v>200</v>
      </c>
      <c r="T67" s="39" t="s">
        <v>203</v>
      </c>
      <c r="U67" s="39" t="s">
        <v>203</v>
      </c>
      <c r="V67" s="39" t="s">
        <v>203</v>
      </c>
      <c r="W67" s="39" t="s">
        <v>203</v>
      </c>
      <c r="X67" s="39" t="s">
        <v>203</v>
      </c>
    </row>
    <row r="68" spans="1:24" s="49" customFormat="1" ht="266.25" customHeight="1">
      <c r="A68" s="39">
        <v>64</v>
      </c>
      <c r="B68" s="27" t="s">
        <v>105</v>
      </c>
      <c r="C68" s="33" t="s">
        <v>106</v>
      </c>
      <c r="D68" s="34" t="s">
        <v>60</v>
      </c>
      <c r="E68" s="60" t="str">
        <f>HYPERLINK("https://ritm03.ru/","670000,   г. Улан-Удэ, ул. Корабельная, 32 https://ritm03.ru/")</f>
        <v>670000,   г. Улан-Удэ, ул. Корабельная, 32 https://ritm03.ru/</v>
      </c>
      <c r="F68" s="34" t="s">
        <v>470</v>
      </c>
      <c r="G68" s="34"/>
      <c r="H68" s="34" t="s">
        <v>655</v>
      </c>
      <c r="I68" s="33" t="s">
        <v>656</v>
      </c>
      <c r="J68" s="33" t="s">
        <v>401</v>
      </c>
      <c r="K68" s="33"/>
      <c r="L68" s="40"/>
      <c r="M68" s="31" t="s">
        <v>192</v>
      </c>
      <c r="N68" s="31"/>
      <c r="O68" s="28" t="s">
        <v>681</v>
      </c>
      <c r="P68" s="28" t="s">
        <v>293</v>
      </c>
      <c r="Q68" s="28"/>
      <c r="R68" s="39" t="s">
        <v>203</v>
      </c>
      <c r="S68" s="31" t="s">
        <v>200</v>
      </c>
      <c r="T68" s="39" t="s">
        <v>203</v>
      </c>
      <c r="U68" s="39" t="s">
        <v>203</v>
      </c>
      <c r="V68" s="39" t="s">
        <v>203</v>
      </c>
      <c r="W68" s="39" t="s">
        <v>203</v>
      </c>
      <c r="X68" s="39" t="s">
        <v>203</v>
      </c>
    </row>
    <row r="69" spans="1:24" s="49" customFormat="1" ht="153" customHeight="1">
      <c r="A69" s="39">
        <v>65</v>
      </c>
      <c r="B69" s="27" t="s">
        <v>44</v>
      </c>
      <c r="C69" s="33" t="s">
        <v>25</v>
      </c>
      <c r="D69" s="34" t="s">
        <v>60</v>
      </c>
      <c r="E69" s="60" t="str">
        <f>HYPERLINK("http://oniks03.ru/","670034, Республика Бурятия, г. Улан-Удэ, проспект 50 лет Октября, дом 44, кв. 24  http://oniks03.ru/")</f>
        <v>670034, Республика Бурятия, г. Улан-Удэ, проспект 50 лет Октября, дом 44, кв. 24  http://oniks03.ru/</v>
      </c>
      <c r="F69" s="34" t="s">
        <v>90</v>
      </c>
      <c r="G69" s="34"/>
      <c r="H69" s="34" t="s">
        <v>415</v>
      </c>
      <c r="I69" s="33" t="s">
        <v>178</v>
      </c>
      <c r="J69" s="33"/>
      <c r="K69" s="33"/>
      <c r="L69" s="40"/>
      <c r="M69" s="31" t="s">
        <v>192</v>
      </c>
      <c r="N69" s="31"/>
      <c r="O69" s="33" t="s">
        <v>99</v>
      </c>
      <c r="P69" s="33"/>
      <c r="Q69" s="33"/>
      <c r="R69" s="39" t="s">
        <v>203</v>
      </c>
      <c r="S69" s="31" t="s">
        <v>200</v>
      </c>
      <c r="T69" s="39" t="s">
        <v>203</v>
      </c>
      <c r="U69" s="39" t="s">
        <v>203</v>
      </c>
      <c r="V69" s="39" t="s">
        <v>203</v>
      </c>
      <c r="W69" s="39" t="s">
        <v>203</v>
      </c>
      <c r="X69" s="39" t="s">
        <v>203</v>
      </c>
    </row>
    <row r="70" spans="1:24" s="49" customFormat="1" ht="127.5" customHeight="1">
      <c r="A70" s="39">
        <v>66</v>
      </c>
      <c r="B70" s="27" t="s">
        <v>91</v>
      </c>
      <c r="C70" s="33" t="s">
        <v>95</v>
      </c>
      <c r="D70" s="34" t="s">
        <v>60</v>
      </c>
      <c r="E70" s="60" t="str">
        <f>HYPERLINK("http://nefro-dial.ru/","670031, г. Улан-Удэ, ул.Ключевская, дом 13Б  http://nefro-dial.ru/")</f>
        <v>670031, г. Улан-Удэ, ул.Ключевская, дом 13Б  http://nefro-dial.ru/</v>
      </c>
      <c r="F70" s="34" t="s">
        <v>402</v>
      </c>
      <c r="G70" s="34"/>
      <c r="H70" s="34" t="s">
        <v>409</v>
      </c>
      <c r="I70" s="33" t="s">
        <v>682</v>
      </c>
      <c r="J70" s="33"/>
      <c r="K70" s="33"/>
      <c r="L70" s="40"/>
      <c r="M70" s="31" t="s">
        <v>192</v>
      </c>
      <c r="N70" s="31"/>
      <c r="O70" s="33" t="s">
        <v>48</v>
      </c>
      <c r="P70" s="33"/>
      <c r="Q70" s="33"/>
      <c r="R70" s="39" t="s">
        <v>203</v>
      </c>
      <c r="S70" s="31" t="s">
        <v>200</v>
      </c>
      <c r="T70" s="39" t="s">
        <v>203</v>
      </c>
      <c r="U70" s="39" t="s">
        <v>203</v>
      </c>
      <c r="V70" s="39" t="s">
        <v>203</v>
      </c>
      <c r="W70" s="39" t="s">
        <v>203</v>
      </c>
      <c r="X70" s="39" t="s">
        <v>203</v>
      </c>
    </row>
    <row r="71" spans="1:24" s="49" customFormat="1" ht="299.25">
      <c r="A71" s="39">
        <v>67</v>
      </c>
      <c r="B71" s="27" t="s">
        <v>7</v>
      </c>
      <c r="C71" s="33" t="s">
        <v>43</v>
      </c>
      <c r="D71" s="34" t="s">
        <v>68</v>
      </c>
      <c r="E71" s="60" t="s">
        <v>534</v>
      </c>
      <c r="F71" s="34" t="s">
        <v>69</v>
      </c>
      <c r="G71" s="34"/>
      <c r="H71" s="34" t="s">
        <v>657</v>
      </c>
      <c r="I71" s="33" t="s">
        <v>658</v>
      </c>
      <c r="J71" s="33" t="s">
        <v>450</v>
      </c>
      <c r="K71" s="33"/>
      <c r="L71" s="40"/>
      <c r="M71" s="31" t="s">
        <v>192</v>
      </c>
      <c r="N71" s="31"/>
      <c r="O71" s="33" t="s">
        <v>683</v>
      </c>
      <c r="P71" s="33"/>
      <c r="Q71" s="33"/>
      <c r="R71" s="39" t="s">
        <v>203</v>
      </c>
      <c r="S71" s="31" t="s">
        <v>200</v>
      </c>
      <c r="T71" s="39" t="s">
        <v>203</v>
      </c>
      <c r="U71" s="39" t="s">
        <v>203</v>
      </c>
      <c r="V71" s="39" t="s">
        <v>203</v>
      </c>
      <c r="W71" s="39" t="s">
        <v>203</v>
      </c>
      <c r="X71" s="39" t="s">
        <v>203</v>
      </c>
    </row>
    <row r="72" spans="1:24" s="49" customFormat="1" ht="94.5">
      <c r="A72" s="39">
        <v>68</v>
      </c>
      <c r="B72" s="27" t="s">
        <v>380</v>
      </c>
      <c r="C72" s="33" t="s">
        <v>381</v>
      </c>
      <c r="D72" s="34" t="s">
        <v>60</v>
      </c>
      <c r="E72" s="60" t="str">
        <f>HYPERLINK("https://www.nicmed.ru/","670000,  Республика Бурятия,  г. Улан-Удэ, ул. Смолина, д.54а, оф.7 https://www.nicmed.ru/")</f>
        <v>670000,  Республика Бурятия,  г. Улан-Удэ, ул. Смолина, д.54а, оф.7 https://www.nicmed.ru/</v>
      </c>
      <c r="F72" s="34" t="s">
        <v>382</v>
      </c>
      <c r="G72" s="34"/>
      <c r="H72" s="34" t="s">
        <v>659</v>
      </c>
      <c r="I72" s="84" t="s">
        <v>684</v>
      </c>
      <c r="J72" s="33"/>
      <c r="K72" s="33"/>
      <c r="L72" s="40"/>
      <c r="M72" s="31"/>
      <c r="N72" s="31"/>
      <c r="O72" s="33" t="s">
        <v>294</v>
      </c>
      <c r="P72" s="33"/>
      <c r="Q72" s="33"/>
      <c r="R72" s="39" t="s">
        <v>203</v>
      </c>
      <c r="S72" s="31" t="s">
        <v>200</v>
      </c>
      <c r="T72" s="39" t="s">
        <v>203</v>
      </c>
      <c r="U72" s="39" t="s">
        <v>203</v>
      </c>
      <c r="V72" s="39" t="s">
        <v>203</v>
      </c>
      <c r="W72" s="39" t="s">
        <v>203</v>
      </c>
      <c r="X72" s="31" t="s">
        <v>200</v>
      </c>
    </row>
    <row r="73" spans="1:24" s="49" customFormat="1" ht="204.75">
      <c r="A73" s="39">
        <v>69</v>
      </c>
      <c r="B73" s="27" t="s">
        <v>46</v>
      </c>
      <c r="C73" s="33" t="s">
        <v>660</v>
      </c>
      <c r="D73" s="34" t="s">
        <v>60</v>
      </c>
      <c r="E73" s="60" t="str">
        <f>HYPERLINK("https://ritm03.ru/","670042,   Республика Бурятия,  г. Улан-Удэ,   ул. Мокрова, 28А  https://ritm03.ru/")</f>
        <v>670042,   Республика Бурятия,  г. Улан-Удэ,   ул. Мокрова, 28А  https://ritm03.ru/</v>
      </c>
      <c r="F73" s="34" t="s">
        <v>766</v>
      </c>
      <c r="G73" s="34"/>
      <c r="H73" s="34" t="s">
        <v>661</v>
      </c>
      <c r="I73" s="33" t="s">
        <v>685</v>
      </c>
      <c r="J73" s="33"/>
      <c r="K73" s="33" t="s">
        <v>686</v>
      </c>
      <c r="L73" s="40"/>
      <c r="M73" s="31" t="s">
        <v>192</v>
      </c>
      <c r="N73" s="31"/>
      <c r="O73" s="33" t="s">
        <v>295</v>
      </c>
      <c r="P73" s="33" t="s">
        <v>296</v>
      </c>
      <c r="Q73" s="33" t="s">
        <v>297</v>
      </c>
      <c r="R73" s="39" t="s">
        <v>203</v>
      </c>
      <c r="S73" s="31" t="s">
        <v>200</v>
      </c>
      <c r="T73" s="39" t="s">
        <v>203</v>
      </c>
      <c r="U73" s="31" t="s">
        <v>200</v>
      </c>
      <c r="V73" s="39" t="s">
        <v>203</v>
      </c>
      <c r="W73" s="39" t="s">
        <v>203</v>
      </c>
      <c r="X73" s="31" t="s">
        <v>200</v>
      </c>
    </row>
    <row r="74" spans="1:24" s="49" customFormat="1" ht="90">
      <c r="A74" s="39">
        <v>70</v>
      </c>
      <c r="B74" s="85" t="s">
        <v>205</v>
      </c>
      <c r="C74" s="62" t="s">
        <v>206</v>
      </c>
      <c r="D74" s="86" t="s">
        <v>60</v>
      </c>
      <c r="E74" s="87" t="str">
        <f>HYPERLINK("https://www.ultramed03.com/","670042, Республика Бурятия, г.Улан-Удэ,  проспект Строителей 42,кв.48 https://www.ultramed03.com/")</f>
        <v>670042, Республика Бурятия, г.Улан-Удэ,  проспект Строителей 42,кв.48 https://www.ultramed03.com/</v>
      </c>
      <c r="F74" s="86" t="s">
        <v>207</v>
      </c>
      <c r="G74" s="86"/>
      <c r="H74" s="86" t="s">
        <v>662</v>
      </c>
      <c r="I74" s="62" t="s">
        <v>687</v>
      </c>
      <c r="J74" s="62"/>
      <c r="K74" s="62" t="s">
        <v>688</v>
      </c>
      <c r="L74" s="77"/>
      <c r="M74" s="43" t="s">
        <v>192</v>
      </c>
      <c r="N74" s="42"/>
      <c r="O74" s="84"/>
      <c r="P74" s="33"/>
      <c r="Q74" s="33"/>
      <c r="R74" s="39"/>
      <c r="S74" s="31"/>
      <c r="T74" s="39"/>
      <c r="U74" s="31"/>
      <c r="V74" s="39"/>
      <c r="W74" s="39"/>
      <c r="X74" s="31"/>
    </row>
    <row r="75" spans="1:24" s="49" customFormat="1" ht="75">
      <c r="A75" s="39">
        <v>71</v>
      </c>
      <c r="B75" s="54" t="s">
        <v>171</v>
      </c>
      <c r="C75" s="50" t="s">
        <v>172</v>
      </c>
      <c r="D75" s="55" t="s">
        <v>19</v>
      </c>
      <c r="E75" s="61" t="str">
        <f>HYPERLINK("https://ulan-ude.ldc.ru/","670031, Республика   Бурятия,  г.Улан-Удэ,   ул.Пирогова, д30А, строение 3     https://ulan-ude.ldc.ru/")</f>
        <v>670031, Республика   Бурятия,  г.Улан-Удэ,   ул.Пирогова, д30А, строение 3     https://ulan-ude.ldc.ru/</v>
      </c>
      <c r="F75" s="55" t="s">
        <v>208</v>
      </c>
      <c r="G75" s="55"/>
      <c r="H75" s="55" t="s">
        <v>412</v>
      </c>
      <c r="I75" s="50" t="s">
        <v>689</v>
      </c>
      <c r="J75" s="50"/>
      <c r="K75" s="50"/>
      <c r="L75" s="50"/>
      <c r="M75" s="42" t="s">
        <v>192</v>
      </c>
      <c r="N75" s="42"/>
      <c r="O75" s="50" t="s">
        <v>298</v>
      </c>
      <c r="P75" s="50"/>
      <c r="Q75" s="41"/>
      <c r="R75" s="88" t="s">
        <v>203</v>
      </c>
      <c r="S75" s="42" t="s">
        <v>200</v>
      </c>
      <c r="T75" s="88" t="s">
        <v>203</v>
      </c>
      <c r="U75" s="88" t="s">
        <v>203</v>
      </c>
      <c r="V75" s="88" t="s">
        <v>203</v>
      </c>
      <c r="W75" s="88" t="s">
        <v>203</v>
      </c>
      <c r="X75" s="88" t="s">
        <v>203</v>
      </c>
    </row>
    <row r="76" spans="1:24" s="75" customFormat="1" ht="204.75">
      <c r="A76" s="39">
        <v>72</v>
      </c>
      <c r="B76" s="97" t="s">
        <v>201</v>
      </c>
      <c r="C76" s="33" t="s">
        <v>202</v>
      </c>
      <c r="D76" s="39" t="s">
        <v>338</v>
      </c>
      <c r="E76" s="60" t="str">
        <f>HYPERLINK("http://rkptd.ru/","670004, Республика Бурятия,  г.Улан-Удэ,  ул.Батожабая,10 http://rkptd.ru/")</f>
        <v>670004, Республика Бурятия,  г.Улан-Удэ,  ул.Батожабая,10 http://rkptd.ru/</v>
      </c>
      <c r="F76" s="34" t="s">
        <v>826</v>
      </c>
      <c r="G76" s="34"/>
      <c r="H76" s="34" t="s">
        <v>663</v>
      </c>
      <c r="I76" s="33" t="s">
        <v>812</v>
      </c>
      <c r="J76" s="33"/>
      <c r="K76" s="33"/>
      <c r="L76" s="40"/>
      <c r="M76" s="36" t="s">
        <v>192</v>
      </c>
      <c r="N76" s="37"/>
      <c r="O76" s="84" t="s">
        <v>299</v>
      </c>
      <c r="P76" s="84"/>
      <c r="Q76" s="84"/>
      <c r="R76" s="98" t="s">
        <v>203</v>
      </c>
      <c r="S76" s="37" t="s">
        <v>200</v>
      </c>
      <c r="T76" s="98" t="s">
        <v>203</v>
      </c>
      <c r="U76" s="98" t="s">
        <v>203</v>
      </c>
      <c r="V76" s="98" t="s">
        <v>203</v>
      </c>
      <c r="W76" s="98" t="s">
        <v>203</v>
      </c>
      <c r="X76" s="98" t="s">
        <v>203</v>
      </c>
    </row>
    <row r="77" spans="1:24" s="49" customFormat="1" ht="261" customHeight="1">
      <c r="A77" s="39">
        <v>73</v>
      </c>
      <c r="B77" s="27" t="s">
        <v>384</v>
      </c>
      <c r="C77" s="33" t="s">
        <v>385</v>
      </c>
      <c r="D77" s="34" t="s">
        <v>19</v>
      </c>
      <c r="E77" s="60" t="str">
        <f>HYPERLINK("http://tamir03.ru/","676610,   Республика Бурятия, г.Улан-Удэ, ул. Боевая 3а http://tamir03.ru/")</f>
        <v>676610,   Республика Бурятия, г.Улан-Удэ, ул. Боевая 3а http://tamir03.ru/</v>
      </c>
      <c r="F77" s="34" t="s">
        <v>386</v>
      </c>
      <c r="G77" s="34"/>
      <c r="H77" s="34" t="s">
        <v>387</v>
      </c>
      <c r="I77" s="33" t="s">
        <v>690</v>
      </c>
      <c r="J77" s="33"/>
      <c r="K77" s="69" t="s">
        <v>691</v>
      </c>
      <c r="L77" s="89"/>
      <c r="M77" s="36"/>
      <c r="N77" s="37"/>
      <c r="O77" s="33"/>
      <c r="P77" s="33"/>
      <c r="Q77" s="33" t="s">
        <v>300</v>
      </c>
      <c r="R77" s="31" t="s">
        <v>203</v>
      </c>
      <c r="S77" s="31" t="s">
        <v>200</v>
      </c>
      <c r="T77" s="31" t="s">
        <v>203</v>
      </c>
      <c r="U77" s="31" t="s">
        <v>200</v>
      </c>
      <c r="V77" s="39" t="s">
        <v>203</v>
      </c>
      <c r="W77" s="39" t="s">
        <v>203</v>
      </c>
      <c r="X77" s="31" t="s">
        <v>203</v>
      </c>
    </row>
    <row r="78" spans="1:24" s="49" customFormat="1" ht="63">
      <c r="A78" s="39">
        <v>74</v>
      </c>
      <c r="B78" s="90" t="s">
        <v>398</v>
      </c>
      <c r="C78" s="50" t="s">
        <v>399</v>
      </c>
      <c r="D78" s="88" t="s">
        <v>338</v>
      </c>
      <c r="E78" s="61" t="str">
        <f>HYPERLINK("http://rpab03.ru/","670047,  Республика Бурятия, г.Улан-Удэ, ул. Павлова 3а http://rpab03.ru/")</f>
        <v>670047,  Республика Бурятия, г.Улан-Удэ, ул. Павлова 3а http://rpab03.ru/</v>
      </c>
      <c r="F78" s="55" t="s">
        <v>403</v>
      </c>
      <c r="G78" s="55"/>
      <c r="H78" s="55" t="s">
        <v>665</v>
      </c>
      <c r="I78" s="91" t="s">
        <v>693</v>
      </c>
      <c r="J78" s="50"/>
      <c r="K78" s="92"/>
      <c r="L78" s="93"/>
      <c r="M78" s="36"/>
      <c r="N78" s="37"/>
      <c r="O78" s="37"/>
      <c r="P78" s="37"/>
      <c r="Q78" s="37"/>
      <c r="R78" s="94"/>
      <c r="S78" s="94"/>
      <c r="T78" s="94"/>
      <c r="U78" s="94"/>
      <c r="V78" s="94"/>
      <c r="W78" s="94"/>
      <c r="X78" s="82"/>
    </row>
    <row r="79" spans="1:24" s="49" customFormat="1" ht="126">
      <c r="A79" s="39">
        <v>75</v>
      </c>
      <c r="B79" s="27" t="s">
        <v>417</v>
      </c>
      <c r="C79" s="33" t="s">
        <v>418</v>
      </c>
      <c r="D79" s="34" t="s">
        <v>19</v>
      </c>
      <c r="E79" s="34" t="s">
        <v>419</v>
      </c>
      <c r="F79" s="34" t="s">
        <v>420</v>
      </c>
      <c r="G79" s="34"/>
      <c r="H79" s="34" t="s">
        <v>421</v>
      </c>
      <c r="I79" s="56" t="s">
        <v>813</v>
      </c>
      <c r="J79" s="34"/>
      <c r="K79" s="56" t="s">
        <v>814</v>
      </c>
      <c r="L79" s="33"/>
      <c r="M79" s="35"/>
      <c r="N79" s="37"/>
      <c r="O79" s="37"/>
      <c r="P79" s="37"/>
      <c r="Q79" s="37"/>
      <c r="R79" s="94"/>
      <c r="S79" s="94"/>
      <c r="T79" s="94"/>
      <c r="U79" s="94"/>
      <c r="V79" s="94"/>
      <c r="W79" s="94"/>
      <c r="X79" s="82"/>
    </row>
    <row r="80" spans="1:24" s="49" customFormat="1" ht="63">
      <c r="A80" s="39">
        <v>76</v>
      </c>
      <c r="B80" s="27" t="s">
        <v>423</v>
      </c>
      <c r="C80" s="33" t="s">
        <v>424</v>
      </c>
      <c r="D80" s="34" t="s">
        <v>19</v>
      </c>
      <c r="E80" s="60" t="str">
        <f>HYPERLINK("https://m-line.expert/","111024, г. Москва , шоссе Энтузиастов, д.6 https://m-line.expert/")</f>
        <v>111024, г. Москва , шоссе Энтузиастов, д.6 https://m-line.expert/</v>
      </c>
      <c r="F80" s="34" t="s">
        <v>765</v>
      </c>
      <c r="G80" s="34"/>
      <c r="H80" s="34" t="s">
        <v>425</v>
      </c>
      <c r="I80" s="56" t="s">
        <v>694</v>
      </c>
      <c r="J80" s="34"/>
      <c r="K80" s="34"/>
      <c r="L80" s="33"/>
      <c r="M80" s="35"/>
      <c r="N80" s="37"/>
      <c r="O80" s="37"/>
      <c r="P80" s="37"/>
      <c r="Q80" s="37"/>
      <c r="R80" s="94"/>
      <c r="S80" s="94"/>
      <c r="T80" s="94"/>
      <c r="U80" s="94"/>
      <c r="V80" s="94"/>
      <c r="W80" s="94"/>
      <c r="X80" s="82"/>
    </row>
    <row r="81" spans="1:24" s="49" customFormat="1" ht="126">
      <c r="A81" s="39">
        <v>77</v>
      </c>
      <c r="B81" s="27" t="s">
        <v>459</v>
      </c>
      <c r="C81" s="33" t="s">
        <v>461</v>
      </c>
      <c r="D81" s="34" t="s">
        <v>19</v>
      </c>
      <c r="E81" s="60" t="str">
        <f>HYPERLINK("https://unilab.su/","664007, Иркутская область, г. Иркутск, ул. Фридриха Энгельса,86 https://unilab.su/")</f>
        <v>664007, Иркутская область, г. Иркутск, ул. Фридриха Энгельса,86 https://unilab.su/</v>
      </c>
      <c r="F81" s="34" t="s">
        <v>462</v>
      </c>
      <c r="G81" s="34"/>
      <c r="H81" s="34" t="s">
        <v>666</v>
      </c>
      <c r="I81" s="56" t="s">
        <v>667</v>
      </c>
      <c r="J81" s="34"/>
      <c r="K81" s="34"/>
      <c r="L81" s="33"/>
      <c r="M81" s="35"/>
      <c r="N81" s="37"/>
      <c r="O81" s="37"/>
      <c r="P81" s="37"/>
      <c r="Q81" s="37"/>
      <c r="R81" s="94"/>
      <c r="S81" s="94"/>
      <c r="T81" s="94"/>
      <c r="U81" s="94"/>
      <c r="V81" s="94"/>
      <c r="W81" s="94"/>
      <c r="X81" s="82"/>
    </row>
    <row r="82" spans="1:24" s="49" customFormat="1" ht="78.75">
      <c r="A82" s="39">
        <v>78</v>
      </c>
      <c r="B82" s="54" t="s">
        <v>529</v>
      </c>
      <c r="C82" s="50" t="s">
        <v>530</v>
      </c>
      <c r="D82" s="55" t="s">
        <v>19</v>
      </c>
      <c r="E82" s="55" t="s">
        <v>531</v>
      </c>
      <c r="F82" s="55" t="s">
        <v>777</v>
      </c>
      <c r="G82" s="55"/>
      <c r="H82" s="55" t="s">
        <v>532</v>
      </c>
      <c r="I82" s="91" t="s">
        <v>815</v>
      </c>
      <c r="J82" s="55"/>
      <c r="K82" s="55"/>
      <c r="L82" s="50"/>
      <c r="M82" s="63"/>
      <c r="N82" s="42"/>
      <c r="O82" s="37"/>
      <c r="P82" s="37"/>
      <c r="Q82" s="37"/>
      <c r="R82" s="94"/>
      <c r="S82" s="94"/>
      <c r="T82" s="94"/>
      <c r="U82" s="94"/>
      <c r="V82" s="94"/>
      <c r="W82" s="94"/>
      <c r="X82" s="82"/>
    </row>
    <row r="83" spans="1:24" s="75" customFormat="1" ht="63">
      <c r="A83" s="39">
        <v>79</v>
      </c>
      <c r="B83" s="27" t="s">
        <v>699</v>
      </c>
      <c r="C83" s="33" t="s">
        <v>700</v>
      </c>
      <c r="D83" s="34" t="s">
        <v>19</v>
      </c>
      <c r="E83" s="34" t="s">
        <v>702</v>
      </c>
      <c r="F83" s="34" t="s">
        <v>711</v>
      </c>
      <c r="G83" s="34"/>
      <c r="H83" s="34" t="s">
        <v>701</v>
      </c>
      <c r="I83" s="99" t="s">
        <v>816</v>
      </c>
      <c r="J83" s="34"/>
      <c r="K83" s="33" t="s">
        <v>817</v>
      </c>
      <c r="L83" s="33"/>
      <c r="M83" s="51"/>
      <c r="N83" s="37"/>
      <c r="O83" s="37"/>
      <c r="P83" s="37"/>
      <c r="Q83" s="37"/>
      <c r="R83" s="94"/>
      <c r="S83" s="94"/>
      <c r="T83" s="94"/>
      <c r="U83" s="94"/>
      <c r="V83" s="94"/>
      <c r="W83" s="94"/>
      <c r="X83" s="94"/>
    </row>
    <row r="84" spans="1:24" s="75" customFormat="1" ht="47.25">
      <c r="A84" s="39">
        <v>80</v>
      </c>
      <c r="B84" s="27" t="s">
        <v>704</v>
      </c>
      <c r="C84" s="33" t="s">
        <v>705</v>
      </c>
      <c r="D84" s="34" t="s">
        <v>537</v>
      </c>
      <c r="E84" s="34" t="s">
        <v>706</v>
      </c>
      <c r="F84" s="34" t="s">
        <v>707</v>
      </c>
      <c r="G84" s="34"/>
      <c r="H84" s="34" t="s">
        <v>708</v>
      </c>
      <c r="I84" s="99" t="s">
        <v>818</v>
      </c>
      <c r="J84" s="34"/>
      <c r="K84" s="33"/>
      <c r="L84" s="33"/>
      <c r="M84" s="51"/>
      <c r="N84" s="73"/>
      <c r="O84" s="37"/>
      <c r="P84" s="37"/>
      <c r="Q84" s="37"/>
      <c r="R84" s="94"/>
      <c r="S84" s="94"/>
      <c r="T84" s="94"/>
      <c r="U84" s="94"/>
      <c r="V84" s="94"/>
      <c r="W84" s="94"/>
      <c r="X84" s="94"/>
    </row>
    <row r="85" spans="1:24" s="75" customFormat="1" ht="126">
      <c r="A85" s="39">
        <v>81</v>
      </c>
      <c r="B85" s="54" t="s">
        <v>712</v>
      </c>
      <c r="C85" s="50" t="s">
        <v>713</v>
      </c>
      <c r="D85" s="55" t="s">
        <v>714</v>
      </c>
      <c r="E85" s="55" t="s">
        <v>715</v>
      </c>
      <c r="F85" s="55" t="s">
        <v>716</v>
      </c>
      <c r="G85" s="55"/>
      <c r="H85" s="55" t="s">
        <v>717</v>
      </c>
      <c r="I85" s="91" t="s">
        <v>819</v>
      </c>
      <c r="J85" s="55"/>
      <c r="K85" s="55"/>
      <c r="L85" s="50"/>
      <c r="M85" s="51"/>
      <c r="N85" s="73"/>
      <c r="O85" s="37"/>
      <c r="P85" s="37"/>
      <c r="Q85" s="37"/>
      <c r="R85" s="94"/>
      <c r="S85" s="94"/>
      <c r="T85" s="94"/>
      <c r="U85" s="94"/>
      <c r="V85" s="94"/>
      <c r="W85" s="94"/>
      <c r="X85" s="94"/>
    </row>
    <row r="86" spans="1:24" s="49" customFormat="1" ht="96" customHeight="1">
      <c r="A86" s="39">
        <v>82</v>
      </c>
      <c r="B86" s="27" t="s">
        <v>734</v>
      </c>
      <c r="C86" s="33" t="s">
        <v>735</v>
      </c>
      <c r="D86" s="34" t="s">
        <v>714</v>
      </c>
      <c r="E86" s="34" t="s">
        <v>736</v>
      </c>
      <c r="F86" s="34" t="s">
        <v>742</v>
      </c>
      <c r="G86" s="34"/>
      <c r="H86" s="34" t="s">
        <v>737</v>
      </c>
      <c r="I86" s="33" t="s">
        <v>820</v>
      </c>
      <c r="J86" s="34"/>
      <c r="K86" s="34"/>
      <c r="L86" s="33" t="s">
        <v>738</v>
      </c>
      <c r="M86" s="51"/>
      <c r="N86" s="73"/>
      <c r="O86" s="37"/>
      <c r="P86" s="37"/>
      <c r="Q86" s="37"/>
      <c r="R86" s="94"/>
      <c r="S86" s="94"/>
      <c r="T86" s="94"/>
      <c r="U86" s="94"/>
      <c r="V86" s="94"/>
      <c r="W86" s="94"/>
      <c r="X86" s="82"/>
    </row>
    <row r="87" spans="1:23" s="49" customFormat="1" ht="126.75" customHeight="1">
      <c r="A87" s="39">
        <v>83</v>
      </c>
      <c r="B87" s="27" t="s">
        <v>753</v>
      </c>
      <c r="C87" s="33" t="s">
        <v>755</v>
      </c>
      <c r="D87" s="34" t="s">
        <v>754</v>
      </c>
      <c r="E87" s="34" t="s">
        <v>756</v>
      </c>
      <c r="F87" s="34" t="s">
        <v>757</v>
      </c>
      <c r="G87" s="34"/>
      <c r="H87" s="34" t="s">
        <v>758</v>
      </c>
      <c r="I87" s="99" t="s">
        <v>821</v>
      </c>
      <c r="J87" s="34"/>
      <c r="K87" s="34"/>
      <c r="L87" s="33"/>
      <c r="M87" s="51"/>
      <c r="N87" s="73"/>
      <c r="O87" s="73"/>
      <c r="P87" s="73"/>
      <c r="Q87" s="73"/>
      <c r="R87" s="75"/>
      <c r="S87" s="75"/>
      <c r="T87" s="75"/>
      <c r="U87" s="75"/>
      <c r="V87" s="75"/>
      <c r="W87" s="75"/>
    </row>
    <row r="88" spans="1:23" s="49" customFormat="1" ht="110.25" customHeight="1">
      <c r="A88" s="39">
        <v>84</v>
      </c>
      <c r="B88" s="27" t="s">
        <v>768</v>
      </c>
      <c r="C88" s="33" t="s">
        <v>769</v>
      </c>
      <c r="D88" s="34" t="s">
        <v>771</v>
      </c>
      <c r="E88" s="34" t="s">
        <v>772</v>
      </c>
      <c r="F88" s="34" t="s">
        <v>773</v>
      </c>
      <c r="G88" s="34"/>
      <c r="H88" s="34" t="s">
        <v>774</v>
      </c>
      <c r="I88" s="33" t="s">
        <v>822</v>
      </c>
      <c r="J88" s="34"/>
      <c r="K88" s="34"/>
      <c r="L88" s="33"/>
      <c r="M88" s="51"/>
      <c r="N88" s="73"/>
      <c r="O88" s="100"/>
      <c r="P88" s="100"/>
      <c r="Q88" s="100"/>
      <c r="R88" s="75"/>
      <c r="S88" s="75"/>
      <c r="T88" s="75"/>
      <c r="U88" s="75"/>
      <c r="V88" s="75"/>
      <c r="W88" s="75"/>
    </row>
    <row r="89" spans="1:13" ht="15.75">
      <c r="A89" s="15"/>
      <c r="B89" s="13"/>
      <c r="C89" s="14"/>
      <c r="D89" s="15"/>
      <c r="E89" s="15"/>
      <c r="F89" s="15"/>
      <c r="G89" s="15"/>
      <c r="H89" s="15"/>
      <c r="I89" s="15"/>
      <c r="J89" s="15"/>
      <c r="K89" s="15"/>
      <c r="L89" s="14"/>
      <c r="M89" s="18"/>
    </row>
    <row r="90" spans="1:13" ht="15.75">
      <c r="A90" s="15"/>
      <c r="B90" s="13"/>
      <c r="C90" s="14"/>
      <c r="D90" s="15"/>
      <c r="E90" s="15"/>
      <c r="F90" s="15"/>
      <c r="G90" s="15"/>
      <c r="H90" s="15"/>
      <c r="I90" s="15"/>
      <c r="J90" s="15"/>
      <c r="K90" s="15"/>
      <c r="L90" s="14"/>
      <c r="M90" s="18"/>
    </row>
    <row r="91" spans="1:13" ht="15.75">
      <c r="A91" s="15"/>
      <c r="B91" s="13"/>
      <c r="C91" s="14"/>
      <c r="D91" s="15"/>
      <c r="E91" s="15"/>
      <c r="F91" s="15"/>
      <c r="G91" s="15"/>
      <c r="H91" s="15"/>
      <c r="I91" s="15"/>
      <c r="J91" s="15"/>
      <c r="K91" s="15"/>
      <c r="L91" s="14"/>
      <c r="M91" s="18"/>
    </row>
    <row r="92" spans="1:13" ht="15.75">
      <c r="A92" s="15"/>
      <c r="B92" s="13"/>
      <c r="C92" s="14"/>
      <c r="D92" s="15"/>
      <c r="E92" s="15"/>
      <c r="F92" s="15"/>
      <c r="G92" s="15"/>
      <c r="H92" s="15"/>
      <c r="I92" s="15"/>
      <c r="J92" s="15"/>
      <c r="K92" s="15"/>
      <c r="L92" s="14"/>
      <c r="M92" s="18"/>
    </row>
    <row r="93" spans="1:13" ht="15.75">
      <c r="A93" s="15"/>
      <c r="B93" s="13"/>
      <c r="C93" s="14"/>
      <c r="D93" s="15"/>
      <c r="E93" s="15"/>
      <c r="F93" s="15"/>
      <c r="G93" s="15"/>
      <c r="H93" s="15"/>
      <c r="I93" s="15"/>
      <c r="J93" s="15"/>
      <c r="K93" s="15"/>
      <c r="L93" s="14"/>
      <c r="M93" s="18"/>
    </row>
    <row r="94" spans="1:13" ht="15.75">
      <c r="A94" s="15"/>
      <c r="B94" s="13"/>
      <c r="C94" s="14"/>
      <c r="D94" s="15"/>
      <c r="E94" s="15"/>
      <c r="F94" s="15"/>
      <c r="G94" s="15"/>
      <c r="H94" s="15"/>
      <c r="I94" s="15"/>
      <c r="J94" s="15"/>
      <c r="K94" s="15"/>
      <c r="L94" s="14"/>
      <c r="M94" s="18"/>
    </row>
    <row r="95" spans="1:13" ht="15.75">
      <c r="A95" s="15"/>
      <c r="B95" s="13"/>
      <c r="C95" s="14"/>
      <c r="D95" s="15"/>
      <c r="E95" s="15"/>
      <c r="F95" s="15"/>
      <c r="G95" s="15"/>
      <c r="H95" s="15"/>
      <c r="I95" s="15"/>
      <c r="J95" s="15"/>
      <c r="K95" s="15"/>
      <c r="L95" s="14"/>
      <c r="M95" s="18"/>
    </row>
    <row r="96" spans="1:13" ht="15.75">
      <c r="A96" s="15"/>
      <c r="B96" s="13"/>
      <c r="C96" s="14"/>
      <c r="D96" s="15"/>
      <c r="E96" s="15"/>
      <c r="F96" s="15"/>
      <c r="G96" s="15"/>
      <c r="H96" s="15"/>
      <c r="I96" s="15"/>
      <c r="J96" s="15"/>
      <c r="K96" s="15"/>
      <c r="L96" s="14"/>
      <c r="M96" s="18"/>
    </row>
    <row r="97" spans="1:13" ht="15.75">
      <c r="A97" s="15"/>
      <c r="B97" s="13"/>
      <c r="C97" s="14"/>
      <c r="D97" s="15"/>
      <c r="E97" s="15"/>
      <c r="F97" s="15"/>
      <c r="G97" s="15"/>
      <c r="H97" s="15"/>
      <c r="I97" s="15"/>
      <c r="J97" s="15"/>
      <c r="K97" s="15"/>
      <c r="L97" s="14"/>
      <c r="M97" s="18"/>
    </row>
    <row r="98" spans="1:13" ht="15.75">
      <c r="A98" s="15"/>
      <c r="B98" s="13"/>
      <c r="C98" s="14"/>
      <c r="D98" s="15"/>
      <c r="E98" s="15"/>
      <c r="F98" s="15"/>
      <c r="G98" s="15"/>
      <c r="H98" s="15"/>
      <c r="I98" s="15"/>
      <c r="J98" s="15"/>
      <c r="K98" s="15"/>
      <c r="L98" s="14"/>
      <c r="M98" s="18"/>
    </row>
    <row r="99" spans="1:13" ht="15.75">
      <c r="A99" s="15"/>
      <c r="B99" s="13"/>
      <c r="C99" s="14"/>
      <c r="D99" s="15"/>
      <c r="E99" s="15"/>
      <c r="F99" s="15"/>
      <c r="G99" s="15"/>
      <c r="H99" s="15"/>
      <c r="I99" s="15"/>
      <c r="J99" s="15"/>
      <c r="K99" s="15"/>
      <c r="L99" s="14"/>
      <c r="M99" s="18"/>
    </row>
    <row r="100" spans="1:13" ht="15.75">
      <c r="A100" s="15"/>
      <c r="B100" s="13"/>
      <c r="C100" s="14"/>
      <c r="D100" s="15"/>
      <c r="E100" s="15"/>
      <c r="F100" s="15"/>
      <c r="G100" s="15"/>
      <c r="H100" s="15"/>
      <c r="I100" s="15"/>
      <c r="J100" s="15"/>
      <c r="K100" s="15"/>
      <c r="L100" s="14"/>
      <c r="M100" s="18"/>
    </row>
    <row r="101" spans="1:13" ht="15.75">
      <c r="A101" s="15"/>
      <c r="B101" s="13"/>
      <c r="C101" s="14"/>
      <c r="D101" s="15"/>
      <c r="E101" s="15"/>
      <c r="F101" s="15"/>
      <c r="G101" s="15"/>
      <c r="H101" s="15"/>
      <c r="I101" s="15"/>
      <c r="J101" s="15"/>
      <c r="K101" s="15"/>
      <c r="L101" s="14"/>
      <c r="M101" s="18"/>
    </row>
    <row r="102" spans="1:13" ht="15.75">
      <c r="A102" s="15"/>
      <c r="B102" s="13"/>
      <c r="C102" s="14"/>
      <c r="D102" s="15"/>
      <c r="E102" s="15"/>
      <c r="F102" s="15"/>
      <c r="G102" s="15"/>
      <c r="H102" s="15"/>
      <c r="I102" s="15"/>
      <c r="J102" s="15"/>
      <c r="K102" s="15"/>
      <c r="L102" s="14"/>
      <c r="M102" s="18"/>
    </row>
    <row r="103" spans="1:13" ht="15.75">
      <c r="A103" s="15"/>
      <c r="B103" s="13"/>
      <c r="C103" s="14"/>
      <c r="D103" s="15"/>
      <c r="E103" s="15"/>
      <c r="F103" s="15"/>
      <c r="G103" s="15"/>
      <c r="H103" s="15"/>
      <c r="I103" s="15"/>
      <c r="J103" s="15"/>
      <c r="K103" s="15"/>
      <c r="L103" s="14"/>
      <c r="M103" s="18"/>
    </row>
    <row r="104" spans="1:13" ht="15.75">
      <c r="A104" s="15"/>
      <c r="B104" s="15"/>
      <c r="C104" s="14"/>
      <c r="D104" s="15"/>
      <c r="E104" s="15"/>
      <c r="F104" s="15"/>
      <c r="G104" s="15"/>
      <c r="H104" s="15"/>
      <c r="I104" s="15"/>
      <c r="J104" s="15"/>
      <c r="K104" s="15"/>
      <c r="L104" s="14"/>
      <c r="M104" s="18"/>
    </row>
    <row r="105" spans="1:13" ht="15.75">
      <c r="A105" s="15"/>
      <c r="B105" s="15"/>
      <c r="C105" s="14"/>
      <c r="D105" s="15"/>
      <c r="E105" s="15"/>
      <c r="F105" s="15"/>
      <c r="G105" s="15"/>
      <c r="H105" s="15"/>
      <c r="I105" s="15"/>
      <c r="J105" s="15"/>
      <c r="K105" s="15"/>
      <c r="L105" s="14"/>
      <c r="M105" s="18"/>
    </row>
    <row r="106" spans="1:13" ht="15.75">
      <c r="A106" s="15"/>
      <c r="B106" s="15"/>
      <c r="C106" s="14"/>
      <c r="D106" s="15"/>
      <c r="E106" s="15"/>
      <c r="F106" s="15"/>
      <c r="G106" s="15"/>
      <c r="H106" s="15"/>
      <c r="I106" s="15"/>
      <c r="J106" s="15"/>
      <c r="K106" s="15"/>
      <c r="L106" s="14"/>
      <c r="M106" s="18"/>
    </row>
    <row r="107" spans="1:13" ht="15.75">
      <c r="A107" s="15"/>
      <c r="B107" s="15"/>
      <c r="C107" s="14"/>
      <c r="D107" s="15"/>
      <c r="E107" s="15"/>
      <c r="F107" s="15"/>
      <c r="G107" s="15"/>
      <c r="H107" s="15"/>
      <c r="I107" s="15"/>
      <c r="J107" s="15"/>
      <c r="K107" s="15"/>
      <c r="L107" s="14"/>
      <c r="M107" s="18"/>
    </row>
    <row r="108" spans="1:13" ht="15.75">
      <c r="A108" s="15"/>
      <c r="B108" s="15"/>
      <c r="C108" s="14"/>
      <c r="D108" s="15"/>
      <c r="E108" s="15"/>
      <c r="F108" s="15"/>
      <c r="G108" s="15"/>
      <c r="H108" s="15"/>
      <c r="I108" s="15"/>
      <c r="J108" s="15"/>
      <c r="K108" s="15"/>
      <c r="L108" s="14"/>
      <c r="M108" s="18"/>
    </row>
    <row r="109" spans="1:13" ht="15.75">
      <c r="A109" s="15"/>
      <c r="B109" s="15"/>
      <c r="C109" s="14"/>
      <c r="D109" s="15"/>
      <c r="E109" s="15"/>
      <c r="F109" s="15"/>
      <c r="G109" s="15"/>
      <c r="H109" s="15"/>
      <c r="I109" s="15"/>
      <c r="J109" s="15"/>
      <c r="K109" s="15"/>
      <c r="L109" s="14"/>
      <c r="M109" s="18"/>
    </row>
    <row r="110" spans="1:13" ht="15.75">
      <c r="A110" s="15"/>
      <c r="B110" s="15"/>
      <c r="C110" s="14"/>
      <c r="D110" s="15"/>
      <c r="E110" s="15"/>
      <c r="F110" s="15"/>
      <c r="G110" s="15"/>
      <c r="H110" s="15"/>
      <c r="I110" s="15"/>
      <c r="J110" s="15"/>
      <c r="K110" s="15"/>
      <c r="L110" s="14"/>
      <c r="M110" s="18"/>
    </row>
    <row r="111" spans="1:13" ht="15.75">
      <c r="A111" s="15"/>
      <c r="B111" s="15"/>
      <c r="C111" s="14"/>
      <c r="D111" s="15"/>
      <c r="E111" s="15"/>
      <c r="F111" s="15"/>
      <c r="G111" s="15"/>
      <c r="H111" s="15"/>
      <c r="I111" s="15"/>
      <c r="J111" s="15"/>
      <c r="K111" s="15"/>
      <c r="L111" s="14"/>
      <c r="M111" s="18"/>
    </row>
    <row r="112" spans="1:13" ht="15.75">
      <c r="A112" s="15"/>
      <c r="B112" s="15"/>
      <c r="C112" s="14"/>
      <c r="D112" s="15"/>
      <c r="E112" s="15"/>
      <c r="F112" s="15"/>
      <c r="G112" s="15"/>
      <c r="H112" s="15"/>
      <c r="I112" s="15"/>
      <c r="J112" s="15"/>
      <c r="K112" s="15"/>
      <c r="L112" s="14"/>
      <c r="M112" s="18"/>
    </row>
    <row r="113" spans="1:13" ht="15.75">
      <c r="A113" s="15"/>
      <c r="B113" s="15"/>
      <c r="C113" s="14"/>
      <c r="D113" s="15"/>
      <c r="E113" s="15"/>
      <c r="F113" s="15"/>
      <c r="G113" s="15"/>
      <c r="H113" s="15"/>
      <c r="I113" s="15"/>
      <c r="J113" s="15"/>
      <c r="K113" s="15"/>
      <c r="L113" s="14"/>
      <c r="M113" s="18"/>
    </row>
    <row r="114" spans="1:13" ht="15.75">
      <c r="A114" s="15"/>
      <c r="B114" s="15"/>
      <c r="C114" s="14"/>
      <c r="D114" s="15"/>
      <c r="E114" s="15"/>
      <c r="F114" s="15"/>
      <c r="G114" s="15"/>
      <c r="H114" s="15"/>
      <c r="I114" s="15"/>
      <c r="J114" s="15"/>
      <c r="K114" s="15"/>
      <c r="L114" s="14"/>
      <c r="M114" s="18"/>
    </row>
    <row r="115" spans="1:13" ht="15.75">
      <c r="A115" s="15"/>
      <c r="B115" s="15"/>
      <c r="C115" s="14"/>
      <c r="D115" s="15"/>
      <c r="E115" s="15"/>
      <c r="F115" s="15"/>
      <c r="G115" s="15"/>
      <c r="H115" s="15"/>
      <c r="I115" s="15"/>
      <c r="J115" s="15"/>
      <c r="K115" s="15"/>
      <c r="L115" s="14"/>
      <c r="M115" s="18"/>
    </row>
    <row r="116" spans="1:13" ht="15.75">
      <c r="A116" s="15"/>
      <c r="B116" s="15"/>
      <c r="C116" s="14"/>
      <c r="D116" s="15"/>
      <c r="E116" s="15"/>
      <c r="F116" s="15"/>
      <c r="G116" s="15"/>
      <c r="H116" s="15"/>
      <c r="I116" s="15"/>
      <c r="J116" s="15"/>
      <c r="K116" s="15"/>
      <c r="L116" s="14"/>
      <c r="M116" s="18"/>
    </row>
    <row r="117" spans="1:13" ht="15.75">
      <c r="A117" s="15"/>
      <c r="B117" s="15"/>
      <c r="C117" s="14"/>
      <c r="D117" s="15"/>
      <c r="E117" s="15"/>
      <c r="F117" s="15"/>
      <c r="G117" s="15"/>
      <c r="H117" s="15"/>
      <c r="I117" s="15"/>
      <c r="J117" s="15"/>
      <c r="K117" s="15"/>
      <c r="L117" s="14"/>
      <c r="M117" s="18"/>
    </row>
    <row r="118" spans="1:13" ht="15.75">
      <c r="A118" s="15"/>
      <c r="B118" s="15"/>
      <c r="C118" s="14"/>
      <c r="D118" s="15"/>
      <c r="E118" s="15"/>
      <c r="F118" s="15"/>
      <c r="G118" s="15"/>
      <c r="H118" s="15"/>
      <c r="I118" s="15"/>
      <c r="J118" s="15"/>
      <c r="K118" s="15"/>
      <c r="L118" s="14"/>
      <c r="M118" s="18"/>
    </row>
    <row r="119" spans="1:13" ht="15.75">
      <c r="A119" s="15"/>
      <c r="B119" s="15"/>
      <c r="C119" s="14"/>
      <c r="D119" s="15"/>
      <c r="E119" s="15"/>
      <c r="F119" s="15"/>
      <c r="G119" s="15"/>
      <c r="H119" s="15"/>
      <c r="I119" s="15"/>
      <c r="J119" s="15"/>
      <c r="K119" s="15"/>
      <c r="L119" s="14"/>
      <c r="M119" s="18"/>
    </row>
    <row r="120" spans="1:13" ht="15.75">
      <c r="A120" s="15"/>
      <c r="B120" s="15"/>
      <c r="C120" s="14"/>
      <c r="D120" s="15"/>
      <c r="E120" s="15"/>
      <c r="F120" s="15"/>
      <c r="G120" s="15"/>
      <c r="H120" s="15"/>
      <c r="I120" s="15"/>
      <c r="J120" s="15"/>
      <c r="K120" s="15"/>
      <c r="L120" s="14"/>
      <c r="M120" s="18"/>
    </row>
    <row r="121" spans="1:13" ht="15.75">
      <c r="A121" s="15"/>
      <c r="B121" s="15"/>
      <c r="C121" s="14"/>
      <c r="D121" s="15"/>
      <c r="E121" s="15"/>
      <c r="F121" s="15"/>
      <c r="G121" s="15"/>
      <c r="H121" s="15"/>
      <c r="I121" s="15"/>
      <c r="J121" s="15"/>
      <c r="K121" s="15"/>
      <c r="L121" s="14"/>
      <c r="M121" s="18"/>
    </row>
    <row r="122" spans="1:13" ht="15.75">
      <c r="A122" s="15"/>
      <c r="B122" s="15"/>
      <c r="C122" s="14"/>
      <c r="D122" s="15"/>
      <c r="E122" s="15"/>
      <c r="F122" s="15"/>
      <c r="G122" s="15"/>
      <c r="H122" s="15"/>
      <c r="I122" s="15"/>
      <c r="J122" s="15"/>
      <c r="K122" s="15"/>
      <c r="L122" s="14"/>
      <c r="M122" s="18"/>
    </row>
    <row r="123" spans="1:13" ht="15.75">
      <c r="A123" s="15"/>
      <c r="B123" s="15"/>
      <c r="C123" s="14"/>
      <c r="D123" s="15"/>
      <c r="E123" s="15"/>
      <c r="F123" s="15"/>
      <c r="G123" s="15"/>
      <c r="H123" s="15"/>
      <c r="I123" s="15"/>
      <c r="J123" s="15"/>
      <c r="K123" s="15"/>
      <c r="L123" s="14"/>
      <c r="M123" s="18"/>
    </row>
    <row r="124" spans="1:13" ht="15.75">
      <c r="A124" s="15"/>
      <c r="B124" s="15"/>
      <c r="C124" s="14"/>
      <c r="D124" s="15"/>
      <c r="E124" s="15"/>
      <c r="F124" s="15"/>
      <c r="G124" s="15"/>
      <c r="H124" s="15"/>
      <c r="I124" s="15"/>
      <c r="J124" s="15"/>
      <c r="K124" s="15"/>
      <c r="L124" s="14"/>
      <c r="M124" s="18"/>
    </row>
    <row r="125" spans="1:13" ht="15.75">
      <c r="A125" s="15"/>
      <c r="B125" s="15"/>
      <c r="C125" s="14"/>
      <c r="D125" s="15"/>
      <c r="E125" s="15"/>
      <c r="F125" s="15"/>
      <c r="G125" s="15"/>
      <c r="H125" s="15"/>
      <c r="I125" s="15"/>
      <c r="J125" s="15"/>
      <c r="K125" s="15"/>
      <c r="L125" s="14"/>
      <c r="M125" s="18"/>
    </row>
    <row r="126" spans="1:13" ht="15.75">
      <c r="A126" s="15"/>
      <c r="B126" s="15"/>
      <c r="C126" s="14"/>
      <c r="D126" s="15"/>
      <c r="E126" s="15"/>
      <c r="F126" s="15"/>
      <c r="G126" s="15"/>
      <c r="H126" s="15"/>
      <c r="I126" s="15"/>
      <c r="J126" s="15"/>
      <c r="K126" s="15"/>
      <c r="L126" s="14"/>
      <c r="M126" s="18"/>
    </row>
    <row r="127" spans="1:13" ht="15.75">
      <c r="A127" s="15"/>
      <c r="B127" s="15"/>
      <c r="C127" s="14"/>
      <c r="D127" s="15"/>
      <c r="E127" s="15"/>
      <c r="F127" s="15"/>
      <c r="G127" s="15"/>
      <c r="H127" s="15"/>
      <c r="I127" s="15"/>
      <c r="J127" s="15"/>
      <c r="K127" s="15"/>
      <c r="L127" s="14"/>
      <c r="M127" s="18"/>
    </row>
    <row r="128" spans="1:13" ht="15.75">
      <c r="A128" s="15"/>
      <c r="B128" s="15"/>
      <c r="C128" s="14"/>
      <c r="D128" s="15"/>
      <c r="E128" s="15"/>
      <c r="F128" s="15"/>
      <c r="G128" s="15"/>
      <c r="H128" s="15"/>
      <c r="I128" s="15"/>
      <c r="J128" s="15"/>
      <c r="K128" s="15"/>
      <c r="L128" s="14"/>
      <c r="M128" s="18"/>
    </row>
    <row r="129" spans="1:13" ht="15.75">
      <c r="A129" s="15"/>
      <c r="B129" s="15"/>
      <c r="C129" s="14"/>
      <c r="D129" s="15"/>
      <c r="E129" s="15"/>
      <c r="F129" s="15"/>
      <c r="G129" s="15"/>
      <c r="H129" s="15"/>
      <c r="I129" s="15"/>
      <c r="J129" s="15"/>
      <c r="K129" s="15"/>
      <c r="L129" s="14"/>
      <c r="M129" s="18"/>
    </row>
    <row r="130" spans="1:13" ht="15.75">
      <c r="A130" s="15"/>
      <c r="B130" s="15"/>
      <c r="C130" s="14"/>
      <c r="D130" s="15"/>
      <c r="E130" s="15"/>
      <c r="F130" s="15"/>
      <c r="G130" s="15"/>
      <c r="H130" s="15"/>
      <c r="I130" s="15"/>
      <c r="J130" s="15"/>
      <c r="K130" s="15"/>
      <c r="L130" s="14"/>
      <c r="M130" s="18"/>
    </row>
    <row r="131" spans="1:13" ht="15.75">
      <c r="A131" s="15"/>
      <c r="B131" s="15"/>
      <c r="C131" s="14"/>
      <c r="D131" s="15"/>
      <c r="E131" s="15"/>
      <c r="F131" s="15"/>
      <c r="G131" s="15"/>
      <c r="H131" s="15"/>
      <c r="I131" s="15"/>
      <c r="J131" s="15"/>
      <c r="K131" s="15"/>
      <c r="L131" s="14"/>
      <c r="M131" s="18"/>
    </row>
    <row r="132" spans="1:13" ht="15.75">
      <c r="A132" s="15"/>
      <c r="B132" s="15"/>
      <c r="C132" s="14"/>
      <c r="D132" s="15"/>
      <c r="E132" s="15"/>
      <c r="F132" s="15"/>
      <c r="G132" s="15"/>
      <c r="H132" s="15"/>
      <c r="I132" s="15"/>
      <c r="J132" s="15"/>
      <c r="K132" s="15"/>
      <c r="L132" s="14"/>
      <c r="M132" s="18"/>
    </row>
    <row r="133" spans="1:13" ht="15.75">
      <c r="A133" s="15"/>
      <c r="B133" s="15"/>
      <c r="C133" s="14"/>
      <c r="D133" s="15"/>
      <c r="E133" s="15"/>
      <c r="F133" s="15"/>
      <c r="G133" s="15"/>
      <c r="H133" s="15"/>
      <c r="I133" s="15"/>
      <c r="J133" s="15"/>
      <c r="K133" s="15"/>
      <c r="L133" s="14"/>
      <c r="M133" s="18"/>
    </row>
    <row r="134" spans="1:13" ht="15.75">
      <c r="A134" s="15"/>
      <c r="B134" s="15"/>
      <c r="C134" s="14"/>
      <c r="D134" s="15"/>
      <c r="E134" s="15"/>
      <c r="F134" s="15"/>
      <c r="G134" s="15"/>
      <c r="H134" s="15"/>
      <c r="I134" s="15"/>
      <c r="J134" s="15"/>
      <c r="K134" s="15"/>
      <c r="L134" s="14"/>
      <c r="M134" s="18"/>
    </row>
    <row r="135" spans="1:13" ht="15.75">
      <c r="A135" s="15"/>
      <c r="B135" s="15"/>
      <c r="C135" s="14"/>
      <c r="D135" s="15"/>
      <c r="E135" s="15"/>
      <c r="F135" s="15"/>
      <c r="G135" s="15"/>
      <c r="H135" s="15"/>
      <c r="I135" s="15"/>
      <c r="J135" s="15"/>
      <c r="K135" s="15"/>
      <c r="L135" s="14"/>
      <c r="M135" s="18"/>
    </row>
    <row r="136" spans="1:13" ht="15.75">
      <c r="A136" s="15"/>
      <c r="B136" s="15"/>
      <c r="C136" s="14"/>
      <c r="D136" s="15"/>
      <c r="E136" s="15"/>
      <c r="F136" s="15"/>
      <c r="G136" s="15"/>
      <c r="H136" s="15"/>
      <c r="I136" s="15"/>
      <c r="J136" s="15"/>
      <c r="K136" s="15"/>
      <c r="L136" s="14"/>
      <c r="M136" s="18"/>
    </row>
    <row r="137" spans="1:13" ht="15.75">
      <c r="A137" s="15"/>
      <c r="B137" s="15"/>
      <c r="C137" s="14"/>
      <c r="D137" s="15"/>
      <c r="E137" s="15"/>
      <c r="F137" s="15"/>
      <c r="G137" s="15"/>
      <c r="H137" s="15"/>
      <c r="I137" s="15"/>
      <c r="J137" s="15"/>
      <c r="K137" s="15"/>
      <c r="L137" s="14"/>
      <c r="M137" s="18"/>
    </row>
    <row r="138" spans="1:13" ht="15.75">
      <c r="A138" s="15"/>
      <c r="B138" s="15"/>
      <c r="C138" s="14"/>
      <c r="D138" s="15"/>
      <c r="E138" s="15"/>
      <c r="F138" s="15"/>
      <c r="G138" s="15"/>
      <c r="H138" s="15"/>
      <c r="I138" s="15"/>
      <c r="J138" s="15"/>
      <c r="K138" s="15"/>
      <c r="L138" s="14"/>
      <c r="M138" s="18"/>
    </row>
    <row r="139" spans="1:13" ht="15.75">
      <c r="A139" s="15"/>
      <c r="B139" s="15"/>
      <c r="C139" s="14"/>
      <c r="D139" s="15"/>
      <c r="E139" s="15"/>
      <c r="F139" s="15"/>
      <c r="G139" s="15"/>
      <c r="H139" s="15"/>
      <c r="I139" s="15"/>
      <c r="J139" s="15"/>
      <c r="K139" s="15"/>
      <c r="L139" s="14"/>
      <c r="M139" s="18"/>
    </row>
    <row r="140" spans="1:13" ht="15.75">
      <c r="A140" s="15"/>
      <c r="B140" s="15"/>
      <c r="C140" s="14"/>
      <c r="D140" s="15"/>
      <c r="E140" s="15"/>
      <c r="F140" s="15"/>
      <c r="G140" s="15"/>
      <c r="H140" s="15"/>
      <c r="I140" s="15"/>
      <c r="J140" s="15"/>
      <c r="K140" s="15"/>
      <c r="L140" s="14"/>
      <c r="M140" s="18"/>
    </row>
    <row r="141" spans="1:13" ht="15.75">
      <c r="A141" s="15"/>
      <c r="B141" s="15"/>
      <c r="C141" s="14"/>
      <c r="D141" s="15"/>
      <c r="E141" s="15"/>
      <c r="F141" s="15"/>
      <c r="G141" s="15"/>
      <c r="H141" s="15"/>
      <c r="I141" s="15"/>
      <c r="J141" s="15"/>
      <c r="K141" s="15"/>
      <c r="L141" s="14"/>
      <c r="M141" s="18"/>
    </row>
    <row r="142" spans="1:13" ht="15.75">
      <c r="A142" s="15"/>
      <c r="B142" s="15"/>
      <c r="C142" s="14"/>
      <c r="D142" s="15"/>
      <c r="E142" s="15"/>
      <c r="F142" s="15"/>
      <c r="G142" s="15"/>
      <c r="H142" s="15"/>
      <c r="I142" s="15"/>
      <c r="J142" s="15"/>
      <c r="K142" s="15"/>
      <c r="L142" s="14"/>
      <c r="M142" s="18"/>
    </row>
    <row r="143" spans="1:13" ht="15.75">
      <c r="A143" s="15"/>
      <c r="B143" s="15"/>
      <c r="C143" s="14"/>
      <c r="D143" s="15"/>
      <c r="E143" s="15"/>
      <c r="F143" s="15"/>
      <c r="G143" s="15"/>
      <c r="H143" s="15"/>
      <c r="I143" s="15"/>
      <c r="J143" s="15"/>
      <c r="K143" s="15"/>
      <c r="L143" s="14"/>
      <c r="M143" s="18"/>
    </row>
    <row r="144" spans="1:13" ht="15.75">
      <c r="A144" s="15"/>
      <c r="B144" s="15"/>
      <c r="C144" s="14"/>
      <c r="D144" s="15"/>
      <c r="E144" s="15"/>
      <c r="F144" s="15"/>
      <c r="G144" s="15"/>
      <c r="H144" s="15"/>
      <c r="I144" s="15"/>
      <c r="J144" s="15"/>
      <c r="K144" s="15"/>
      <c r="L144" s="14"/>
      <c r="M144" s="18"/>
    </row>
    <row r="145" spans="1:13" ht="15.75">
      <c r="A145" s="15"/>
      <c r="B145" s="15"/>
      <c r="C145" s="14"/>
      <c r="D145" s="15"/>
      <c r="E145" s="15"/>
      <c r="F145" s="15"/>
      <c r="G145" s="15"/>
      <c r="H145" s="15"/>
      <c r="I145" s="15"/>
      <c r="J145" s="15"/>
      <c r="K145" s="15"/>
      <c r="L145" s="14"/>
      <c r="M145" s="18"/>
    </row>
    <row r="146" spans="1:13" ht="15.75">
      <c r="A146" s="15"/>
      <c r="B146" s="15"/>
      <c r="C146" s="14"/>
      <c r="D146" s="15"/>
      <c r="E146" s="15"/>
      <c r="F146" s="15"/>
      <c r="G146" s="15"/>
      <c r="H146" s="15"/>
      <c r="I146" s="15"/>
      <c r="J146" s="15"/>
      <c r="K146" s="15"/>
      <c r="L146" s="14"/>
      <c r="M146" s="18"/>
    </row>
    <row r="147" spans="1:13" ht="15.75">
      <c r="A147" s="15"/>
      <c r="B147" s="15"/>
      <c r="C147" s="14"/>
      <c r="D147" s="15"/>
      <c r="E147" s="15"/>
      <c r="F147" s="15"/>
      <c r="G147" s="15"/>
      <c r="H147" s="15"/>
      <c r="I147" s="15"/>
      <c r="J147" s="15"/>
      <c r="K147" s="15"/>
      <c r="L147" s="14"/>
      <c r="M147" s="18"/>
    </row>
    <row r="148" spans="1:13" ht="15.75">
      <c r="A148" s="15"/>
      <c r="B148" s="15"/>
      <c r="C148" s="14"/>
      <c r="D148" s="15"/>
      <c r="E148" s="15"/>
      <c r="F148" s="15"/>
      <c r="G148" s="15"/>
      <c r="H148" s="15"/>
      <c r="I148" s="15"/>
      <c r="J148" s="15"/>
      <c r="K148" s="15"/>
      <c r="L148" s="14"/>
      <c r="M148" s="18"/>
    </row>
    <row r="149" spans="1:13" ht="15.75">
      <c r="A149" s="15"/>
      <c r="B149" s="15"/>
      <c r="C149" s="14"/>
      <c r="D149" s="15"/>
      <c r="E149" s="15"/>
      <c r="F149" s="15"/>
      <c r="G149" s="15"/>
      <c r="H149" s="15"/>
      <c r="I149" s="15"/>
      <c r="J149" s="15"/>
      <c r="K149" s="15"/>
      <c r="L149" s="14"/>
      <c r="M149" s="18"/>
    </row>
    <row r="150" spans="1:13" ht="15.75">
      <c r="A150" s="15"/>
      <c r="B150" s="15"/>
      <c r="C150" s="14"/>
      <c r="D150" s="15"/>
      <c r="E150" s="15"/>
      <c r="F150" s="15"/>
      <c r="G150" s="15"/>
      <c r="H150" s="15"/>
      <c r="I150" s="15"/>
      <c r="J150" s="15"/>
      <c r="K150" s="15"/>
      <c r="L150" s="14"/>
      <c r="M150" s="18"/>
    </row>
    <row r="151" spans="1:13" ht="15.75">
      <c r="A151" s="15"/>
      <c r="B151" s="15"/>
      <c r="C151" s="14"/>
      <c r="D151" s="15"/>
      <c r="E151" s="15"/>
      <c r="F151" s="15"/>
      <c r="G151" s="15"/>
      <c r="H151" s="15"/>
      <c r="I151" s="15"/>
      <c r="J151" s="15"/>
      <c r="K151" s="15"/>
      <c r="L151" s="14"/>
      <c r="M151" s="18"/>
    </row>
    <row r="152" spans="1:13" ht="15.75">
      <c r="A152" s="15"/>
      <c r="B152" s="15"/>
      <c r="C152" s="14"/>
      <c r="D152" s="15"/>
      <c r="E152" s="15"/>
      <c r="F152" s="15"/>
      <c r="G152" s="15"/>
      <c r="H152" s="15"/>
      <c r="I152" s="15"/>
      <c r="J152" s="15"/>
      <c r="K152" s="15"/>
      <c r="L152" s="14"/>
      <c r="M152" s="18"/>
    </row>
    <row r="153" spans="1:13" ht="15.75">
      <c r="A153" s="15"/>
      <c r="B153" s="15"/>
      <c r="C153" s="14"/>
      <c r="D153" s="15"/>
      <c r="E153" s="15"/>
      <c r="F153" s="15"/>
      <c r="G153" s="15"/>
      <c r="H153" s="15"/>
      <c r="I153" s="15"/>
      <c r="J153" s="15"/>
      <c r="K153" s="15"/>
      <c r="L153" s="14"/>
      <c r="M153" s="18"/>
    </row>
    <row r="154" spans="1:13" ht="15.75">
      <c r="A154" s="15"/>
      <c r="B154" s="15"/>
      <c r="C154" s="14"/>
      <c r="D154" s="15"/>
      <c r="E154" s="15"/>
      <c r="F154" s="15"/>
      <c r="G154" s="15"/>
      <c r="H154" s="15"/>
      <c r="I154" s="15"/>
      <c r="J154" s="15"/>
      <c r="K154" s="15"/>
      <c r="L154" s="14"/>
      <c r="M154" s="18"/>
    </row>
    <row r="155" spans="1:13" ht="15.75">
      <c r="A155" s="15"/>
      <c r="B155" s="15"/>
      <c r="C155" s="14"/>
      <c r="D155" s="15"/>
      <c r="E155" s="15"/>
      <c r="F155" s="15"/>
      <c r="G155" s="15"/>
      <c r="H155" s="15"/>
      <c r="I155" s="15"/>
      <c r="J155" s="15"/>
      <c r="K155" s="15"/>
      <c r="L155" s="14"/>
      <c r="M155" s="18"/>
    </row>
    <row r="156" spans="1:13" ht="15.75">
      <c r="A156" s="15"/>
      <c r="B156" s="15"/>
      <c r="C156" s="14"/>
      <c r="D156" s="15"/>
      <c r="E156" s="15"/>
      <c r="F156" s="15"/>
      <c r="G156" s="15"/>
      <c r="H156" s="15"/>
      <c r="I156" s="15"/>
      <c r="J156" s="15"/>
      <c r="K156" s="15"/>
      <c r="L156" s="14"/>
      <c r="M156" s="18"/>
    </row>
    <row r="157" spans="1:13" ht="15.75">
      <c r="A157" s="15"/>
      <c r="B157" s="15"/>
      <c r="C157" s="14"/>
      <c r="D157" s="15"/>
      <c r="E157" s="15"/>
      <c r="F157" s="15"/>
      <c r="G157" s="15"/>
      <c r="H157" s="15"/>
      <c r="I157" s="15"/>
      <c r="J157" s="15"/>
      <c r="K157" s="15"/>
      <c r="L157" s="14"/>
      <c r="M157" s="18"/>
    </row>
    <row r="158" spans="1:13" ht="15.75">
      <c r="A158" s="15"/>
      <c r="B158" s="15"/>
      <c r="C158" s="14"/>
      <c r="D158" s="15"/>
      <c r="E158" s="15"/>
      <c r="F158" s="15"/>
      <c r="G158" s="15"/>
      <c r="H158" s="15"/>
      <c r="I158" s="15"/>
      <c r="J158" s="15"/>
      <c r="K158" s="15"/>
      <c r="L158" s="14"/>
      <c r="M158" s="18"/>
    </row>
    <row r="159" spans="1:13" ht="15.75">
      <c r="A159" s="15"/>
      <c r="B159" s="15"/>
      <c r="C159" s="14"/>
      <c r="D159" s="15"/>
      <c r="E159" s="15"/>
      <c r="F159" s="15"/>
      <c r="G159" s="15"/>
      <c r="H159" s="15"/>
      <c r="I159" s="15"/>
      <c r="J159" s="15"/>
      <c r="K159" s="15"/>
      <c r="L159" s="14"/>
      <c r="M159" s="18"/>
    </row>
    <row r="160" spans="1:13" ht="15.75">
      <c r="A160" s="15"/>
      <c r="B160" s="15"/>
      <c r="C160" s="14"/>
      <c r="D160" s="15"/>
      <c r="E160" s="15"/>
      <c r="F160" s="15"/>
      <c r="G160" s="15"/>
      <c r="H160" s="15"/>
      <c r="I160" s="15"/>
      <c r="J160" s="15"/>
      <c r="K160" s="15"/>
      <c r="L160" s="14"/>
      <c r="M160" s="18"/>
    </row>
    <row r="161" spans="1:13" ht="15.75">
      <c r="A161" s="15"/>
      <c r="B161" s="15"/>
      <c r="C161" s="14"/>
      <c r="D161" s="15"/>
      <c r="E161" s="15"/>
      <c r="F161" s="15"/>
      <c r="G161" s="15"/>
      <c r="H161" s="15"/>
      <c r="I161" s="15"/>
      <c r="J161" s="15"/>
      <c r="K161" s="15"/>
      <c r="L161" s="14"/>
      <c r="M161" s="18"/>
    </row>
    <row r="162" spans="1:13" ht="15.75">
      <c r="A162" s="15"/>
      <c r="B162" s="15"/>
      <c r="C162" s="14"/>
      <c r="D162" s="15"/>
      <c r="E162" s="15"/>
      <c r="F162" s="15"/>
      <c r="G162" s="15"/>
      <c r="H162" s="15"/>
      <c r="I162" s="15"/>
      <c r="J162" s="15"/>
      <c r="K162" s="15"/>
      <c r="L162" s="14"/>
      <c r="M162" s="18"/>
    </row>
    <row r="163" spans="1:13" ht="15.75">
      <c r="A163" s="15"/>
      <c r="B163" s="15"/>
      <c r="C163" s="14"/>
      <c r="D163" s="15"/>
      <c r="E163" s="15"/>
      <c r="F163" s="15"/>
      <c r="G163" s="15"/>
      <c r="H163" s="15"/>
      <c r="I163" s="15"/>
      <c r="J163" s="15"/>
      <c r="K163" s="15"/>
      <c r="L163" s="14"/>
      <c r="M163" s="18"/>
    </row>
    <row r="164" spans="1:13" ht="15.75">
      <c r="A164" s="15"/>
      <c r="B164" s="15"/>
      <c r="C164" s="14"/>
      <c r="D164" s="15"/>
      <c r="E164" s="15"/>
      <c r="F164" s="15"/>
      <c r="G164" s="15"/>
      <c r="H164" s="15"/>
      <c r="I164" s="15"/>
      <c r="J164" s="15"/>
      <c r="K164" s="15"/>
      <c r="L164" s="14"/>
      <c r="M164" s="18"/>
    </row>
    <row r="165" spans="1:13" ht="15.75">
      <c r="A165" s="15"/>
      <c r="B165" s="15"/>
      <c r="C165" s="14"/>
      <c r="D165" s="15"/>
      <c r="E165" s="15"/>
      <c r="F165" s="15"/>
      <c r="G165" s="15"/>
      <c r="H165" s="15"/>
      <c r="I165" s="15"/>
      <c r="J165" s="15"/>
      <c r="K165" s="15"/>
      <c r="L165" s="14"/>
      <c r="M165" s="18"/>
    </row>
    <row r="166" spans="1:13" ht="15.75">
      <c r="A166" s="15"/>
      <c r="B166" s="15"/>
      <c r="C166" s="14"/>
      <c r="D166" s="15"/>
      <c r="E166" s="15"/>
      <c r="F166" s="15"/>
      <c r="G166" s="15"/>
      <c r="H166" s="15"/>
      <c r="I166" s="15"/>
      <c r="J166" s="15"/>
      <c r="K166" s="15"/>
      <c r="L166" s="14"/>
      <c r="M166" s="18"/>
    </row>
    <row r="167" spans="1:13" ht="15.75">
      <c r="A167" s="15"/>
      <c r="B167" s="15"/>
      <c r="C167" s="14"/>
      <c r="D167" s="15"/>
      <c r="E167" s="15"/>
      <c r="F167" s="15"/>
      <c r="G167" s="15"/>
      <c r="H167" s="15"/>
      <c r="I167" s="15"/>
      <c r="J167" s="15"/>
      <c r="K167" s="15"/>
      <c r="L167" s="14"/>
      <c r="M167" s="18"/>
    </row>
    <row r="168" spans="1:13" ht="15.75">
      <c r="A168" s="15"/>
      <c r="B168" s="15"/>
      <c r="C168" s="14"/>
      <c r="D168" s="15"/>
      <c r="E168" s="15"/>
      <c r="F168" s="15"/>
      <c r="G168" s="15"/>
      <c r="H168" s="15"/>
      <c r="I168" s="15"/>
      <c r="J168" s="15"/>
      <c r="K168" s="15"/>
      <c r="L168" s="14"/>
      <c r="M168" s="18"/>
    </row>
    <row r="169" spans="1:13" ht="15.75">
      <c r="A169" s="15"/>
      <c r="B169" s="15"/>
      <c r="C169" s="14"/>
      <c r="D169" s="15"/>
      <c r="E169" s="15"/>
      <c r="F169" s="15"/>
      <c r="G169" s="15"/>
      <c r="H169" s="15"/>
      <c r="I169" s="15"/>
      <c r="J169" s="15"/>
      <c r="K169" s="15"/>
      <c r="L169" s="14"/>
      <c r="M169" s="18"/>
    </row>
    <row r="170" spans="1:13" ht="15.75">
      <c r="A170" s="15"/>
      <c r="B170" s="15"/>
      <c r="C170" s="14"/>
      <c r="D170" s="15"/>
      <c r="E170" s="15"/>
      <c r="F170" s="15"/>
      <c r="G170" s="15"/>
      <c r="H170" s="15"/>
      <c r="I170" s="15"/>
      <c r="J170" s="15"/>
      <c r="K170" s="15"/>
      <c r="L170" s="14"/>
      <c r="M170" s="18"/>
    </row>
    <row r="171" spans="1:13" ht="15.75">
      <c r="A171" s="15"/>
      <c r="B171" s="15"/>
      <c r="C171" s="14"/>
      <c r="D171" s="15"/>
      <c r="E171" s="15"/>
      <c r="F171" s="15"/>
      <c r="G171" s="15"/>
      <c r="H171" s="15"/>
      <c r="I171" s="15"/>
      <c r="J171" s="15"/>
      <c r="K171" s="15"/>
      <c r="L171" s="14"/>
      <c r="M171" s="18"/>
    </row>
    <row r="172" spans="1:13" ht="15.75">
      <c r="A172" s="15"/>
      <c r="B172" s="15"/>
      <c r="C172" s="14"/>
      <c r="D172" s="15"/>
      <c r="E172" s="15"/>
      <c r="F172" s="15"/>
      <c r="G172" s="15"/>
      <c r="H172" s="15"/>
      <c r="I172" s="15"/>
      <c r="J172" s="15"/>
      <c r="K172" s="15"/>
      <c r="L172" s="14"/>
      <c r="M172" s="18"/>
    </row>
    <row r="173" spans="1:13" ht="15.75">
      <c r="A173" s="15"/>
      <c r="B173" s="15"/>
      <c r="C173" s="14"/>
      <c r="D173" s="15"/>
      <c r="E173" s="15"/>
      <c r="F173" s="15"/>
      <c r="G173" s="15"/>
      <c r="H173" s="15"/>
      <c r="I173" s="15"/>
      <c r="J173" s="15"/>
      <c r="K173" s="15"/>
      <c r="L173" s="14"/>
      <c r="M173" s="18"/>
    </row>
    <row r="174" spans="1:13" ht="15.75">
      <c r="A174" s="15"/>
      <c r="B174" s="15"/>
      <c r="C174" s="14"/>
      <c r="D174" s="15"/>
      <c r="E174" s="15"/>
      <c r="F174" s="15"/>
      <c r="G174" s="15"/>
      <c r="H174" s="15"/>
      <c r="I174" s="15"/>
      <c r="J174" s="15"/>
      <c r="K174" s="15"/>
      <c r="L174" s="14"/>
      <c r="M174" s="18"/>
    </row>
    <row r="175" spans="1:13" ht="15.75">
      <c r="A175" s="15"/>
      <c r="B175" s="15"/>
      <c r="C175" s="14"/>
      <c r="D175" s="15"/>
      <c r="E175" s="15"/>
      <c r="F175" s="15"/>
      <c r="G175" s="15"/>
      <c r="H175" s="15"/>
      <c r="I175" s="15"/>
      <c r="J175" s="15"/>
      <c r="K175" s="15"/>
      <c r="L175" s="14"/>
      <c r="M175" s="18"/>
    </row>
    <row r="176" spans="1:13" ht="15.75">
      <c r="A176" s="15"/>
      <c r="B176" s="15"/>
      <c r="C176" s="14"/>
      <c r="D176" s="15"/>
      <c r="E176" s="15"/>
      <c r="F176" s="15"/>
      <c r="G176" s="15"/>
      <c r="H176" s="15"/>
      <c r="I176" s="15"/>
      <c r="J176" s="15"/>
      <c r="K176" s="15"/>
      <c r="L176" s="14"/>
      <c r="M176" s="18"/>
    </row>
    <row r="177" spans="1:13" ht="15.75">
      <c r="A177" s="15"/>
      <c r="B177" s="15"/>
      <c r="C177" s="14"/>
      <c r="D177" s="15"/>
      <c r="E177" s="15"/>
      <c r="F177" s="15"/>
      <c r="G177" s="15"/>
      <c r="H177" s="15"/>
      <c r="I177" s="15"/>
      <c r="J177" s="15"/>
      <c r="K177" s="15"/>
      <c r="L177" s="14"/>
      <c r="M177" s="18"/>
    </row>
    <row r="178" spans="1:13" ht="15.75">
      <c r="A178" s="15"/>
      <c r="B178" s="15"/>
      <c r="C178" s="14"/>
      <c r="D178" s="15"/>
      <c r="E178" s="15"/>
      <c r="F178" s="15"/>
      <c r="G178" s="15"/>
      <c r="H178" s="15"/>
      <c r="I178" s="15"/>
      <c r="J178" s="15"/>
      <c r="K178" s="15"/>
      <c r="L178" s="14"/>
      <c r="M178" s="18"/>
    </row>
    <row r="179" spans="1:13" ht="15.75">
      <c r="A179" s="15"/>
      <c r="B179" s="15"/>
      <c r="C179" s="14"/>
      <c r="D179" s="15"/>
      <c r="E179" s="15"/>
      <c r="F179" s="15"/>
      <c r="G179" s="15"/>
      <c r="H179" s="15"/>
      <c r="I179" s="15"/>
      <c r="J179" s="15"/>
      <c r="K179" s="15"/>
      <c r="L179" s="14"/>
      <c r="M179" s="18"/>
    </row>
    <row r="180" spans="1:13" ht="15.75">
      <c r="A180" s="15"/>
      <c r="B180" s="15"/>
      <c r="C180" s="14"/>
      <c r="D180" s="15"/>
      <c r="E180" s="15"/>
      <c r="F180" s="15"/>
      <c r="G180" s="15"/>
      <c r="H180" s="15"/>
      <c r="I180" s="15"/>
      <c r="J180" s="15"/>
      <c r="K180" s="15"/>
      <c r="L180" s="14"/>
      <c r="M180" s="18"/>
    </row>
    <row r="181" spans="1:13" ht="15.75">
      <c r="A181" s="15"/>
      <c r="B181" s="15"/>
      <c r="C181" s="14"/>
      <c r="D181" s="15"/>
      <c r="E181" s="15"/>
      <c r="F181" s="15"/>
      <c r="G181" s="15"/>
      <c r="H181" s="15"/>
      <c r="I181" s="15"/>
      <c r="J181" s="15"/>
      <c r="K181" s="15"/>
      <c r="L181" s="14"/>
      <c r="M181" s="18"/>
    </row>
    <row r="182" spans="1:13" ht="15.75">
      <c r="A182" s="15"/>
      <c r="B182" s="15"/>
      <c r="C182" s="14"/>
      <c r="D182" s="15"/>
      <c r="E182" s="15"/>
      <c r="F182" s="15"/>
      <c r="G182" s="15"/>
      <c r="H182" s="15"/>
      <c r="I182" s="15"/>
      <c r="J182" s="15"/>
      <c r="K182" s="15"/>
      <c r="L182" s="14"/>
      <c r="M182" s="18"/>
    </row>
    <row r="183" spans="1:12" ht="15.75">
      <c r="A183" s="15"/>
      <c r="B183" s="15"/>
      <c r="C183" s="14"/>
      <c r="D183" s="15"/>
      <c r="E183" s="15"/>
      <c r="F183" s="15"/>
      <c r="G183" s="15"/>
      <c r="H183" s="15"/>
      <c r="I183" s="15"/>
      <c r="J183" s="15"/>
      <c r="K183" s="15"/>
      <c r="L183" s="14"/>
    </row>
    <row r="184" spans="1:12" ht="15.75">
      <c r="A184" s="15"/>
      <c r="B184" s="15"/>
      <c r="C184" s="14"/>
      <c r="D184" s="15"/>
      <c r="E184" s="15"/>
      <c r="F184" s="15"/>
      <c r="G184" s="15"/>
      <c r="H184" s="15"/>
      <c r="I184" s="15"/>
      <c r="J184" s="15"/>
      <c r="K184" s="15"/>
      <c r="L184" s="14"/>
    </row>
    <row r="185" spans="1:12" ht="15.75">
      <c r="A185" s="15"/>
      <c r="B185" s="15"/>
      <c r="C185" s="14"/>
      <c r="D185" s="15"/>
      <c r="E185" s="15"/>
      <c r="F185" s="15"/>
      <c r="G185" s="15"/>
      <c r="H185" s="15"/>
      <c r="I185" s="15"/>
      <c r="J185" s="15"/>
      <c r="K185" s="15"/>
      <c r="L185" s="14"/>
    </row>
    <row r="186" spans="1:12" ht="15.75">
      <c r="A186" s="15"/>
      <c r="B186" s="15"/>
      <c r="C186" s="14"/>
      <c r="D186" s="15"/>
      <c r="E186" s="15"/>
      <c r="F186" s="15"/>
      <c r="G186" s="15"/>
      <c r="H186" s="15"/>
      <c r="I186" s="15"/>
      <c r="J186" s="15"/>
      <c r="K186" s="15"/>
      <c r="L186" s="14"/>
    </row>
    <row r="187" spans="1:12" ht="15.75">
      <c r="A187" s="15"/>
      <c r="B187" s="15"/>
      <c r="C187" s="14"/>
      <c r="D187" s="15"/>
      <c r="E187" s="15"/>
      <c r="F187" s="15"/>
      <c r="G187" s="15"/>
      <c r="H187" s="15"/>
      <c r="I187" s="15"/>
      <c r="J187" s="15"/>
      <c r="K187" s="15"/>
      <c r="L187" s="14"/>
    </row>
    <row r="188" spans="1:12" ht="15.75">
      <c r="A188" s="15"/>
      <c r="B188" s="15"/>
      <c r="C188" s="14"/>
      <c r="D188" s="15"/>
      <c r="E188" s="15"/>
      <c r="F188" s="15"/>
      <c r="G188" s="15"/>
      <c r="H188" s="15"/>
      <c r="I188" s="15"/>
      <c r="J188" s="15"/>
      <c r="K188" s="15"/>
      <c r="L188" s="14"/>
    </row>
    <row r="189" spans="1:12" ht="15.75">
      <c r="A189" s="15"/>
      <c r="B189" s="15"/>
      <c r="C189" s="14"/>
      <c r="D189" s="15"/>
      <c r="E189" s="15"/>
      <c r="F189" s="15"/>
      <c r="G189" s="15"/>
      <c r="H189" s="15"/>
      <c r="I189" s="15"/>
      <c r="J189" s="15"/>
      <c r="K189" s="15"/>
      <c r="L189" s="14"/>
    </row>
    <row r="190" spans="1:12" ht="15.75">
      <c r="A190" s="15"/>
      <c r="B190" s="15"/>
      <c r="C190" s="14"/>
      <c r="D190" s="15"/>
      <c r="E190" s="15"/>
      <c r="F190" s="15"/>
      <c r="G190" s="15"/>
      <c r="H190" s="15"/>
      <c r="I190" s="15"/>
      <c r="J190" s="15"/>
      <c r="K190" s="15"/>
      <c r="L190" s="14"/>
    </row>
    <row r="191" spans="1:12" ht="15.75">
      <c r="A191" s="15"/>
      <c r="B191" s="15"/>
      <c r="C191" s="14"/>
      <c r="D191" s="15"/>
      <c r="E191" s="15"/>
      <c r="F191" s="15"/>
      <c r="G191" s="15"/>
      <c r="H191" s="15"/>
      <c r="I191" s="15"/>
      <c r="J191" s="15"/>
      <c r="K191" s="15"/>
      <c r="L191" s="14"/>
    </row>
    <row r="192" spans="1:12" ht="15.75">
      <c r="A192" s="15"/>
      <c r="B192" s="15"/>
      <c r="C192" s="14"/>
      <c r="D192" s="15"/>
      <c r="E192" s="15"/>
      <c r="F192" s="15"/>
      <c r="G192" s="15"/>
      <c r="H192" s="15"/>
      <c r="I192" s="15"/>
      <c r="J192" s="15"/>
      <c r="K192" s="15"/>
      <c r="L192" s="14"/>
    </row>
    <row r="193" spans="1:12" ht="15.75">
      <c r="A193" s="15"/>
      <c r="B193" s="15"/>
      <c r="C193" s="14"/>
      <c r="D193" s="15"/>
      <c r="E193" s="15"/>
      <c r="F193" s="15"/>
      <c r="G193" s="15"/>
      <c r="H193" s="15"/>
      <c r="I193" s="15"/>
      <c r="J193" s="15"/>
      <c r="K193" s="15"/>
      <c r="L193" s="14"/>
    </row>
    <row r="194" spans="1:12" ht="15.75">
      <c r="A194" s="15"/>
      <c r="B194" s="15"/>
      <c r="C194" s="14"/>
      <c r="D194" s="15"/>
      <c r="E194" s="15"/>
      <c r="F194" s="15"/>
      <c r="G194" s="15"/>
      <c r="H194" s="15"/>
      <c r="I194" s="15"/>
      <c r="J194" s="15"/>
      <c r="K194" s="15"/>
      <c r="L194" s="14"/>
    </row>
    <row r="195" spans="1:12" ht="15.75">
      <c r="A195" s="15"/>
      <c r="B195" s="15"/>
      <c r="C195" s="14"/>
      <c r="D195" s="15"/>
      <c r="E195" s="15"/>
      <c r="F195" s="15"/>
      <c r="G195" s="15"/>
      <c r="H195" s="15"/>
      <c r="I195" s="15"/>
      <c r="J195" s="15"/>
      <c r="K195" s="15"/>
      <c r="L195" s="14"/>
    </row>
    <row r="196" spans="1:12" ht="15.75">
      <c r="A196" s="15"/>
      <c r="B196" s="15"/>
      <c r="C196" s="14"/>
      <c r="D196" s="15"/>
      <c r="E196" s="15"/>
      <c r="F196" s="15"/>
      <c r="G196" s="15"/>
      <c r="H196" s="15"/>
      <c r="I196" s="15"/>
      <c r="J196" s="15"/>
      <c r="K196" s="15"/>
      <c r="L196" s="14"/>
    </row>
    <row r="197" spans="1:12" ht="15.75">
      <c r="A197" s="15"/>
      <c r="B197" s="15"/>
      <c r="C197" s="14"/>
      <c r="D197" s="15"/>
      <c r="E197" s="15"/>
      <c r="F197" s="15"/>
      <c r="G197" s="15"/>
      <c r="H197" s="15"/>
      <c r="I197" s="15"/>
      <c r="J197" s="15"/>
      <c r="K197" s="15"/>
      <c r="L197" s="14"/>
    </row>
    <row r="198" spans="1:12" ht="15.75">
      <c r="A198" s="15"/>
      <c r="B198" s="15"/>
      <c r="C198" s="14"/>
      <c r="D198" s="15"/>
      <c r="E198" s="15"/>
      <c r="F198" s="15"/>
      <c r="G198" s="15"/>
      <c r="H198" s="15"/>
      <c r="I198" s="15"/>
      <c r="J198" s="15"/>
      <c r="K198" s="15"/>
      <c r="L198" s="14"/>
    </row>
    <row r="199" spans="1:12" ht="15.75">
      <c r="A199" s="15"/>
      <c r="B199" s="15"/>
      <c r="C199" s="14"/>
      <c r="D199" s="15"/>
      <c r="E199" s="15"/>
      <c r="F199" s="15"/>
      <c r="G199" s="15"/>
      <c r="H199" s="15"/>
      <c r="I199" s="15"/>
      <c r="J199" s="15"/>
      <c r="K199" s="15"/>
      <c r="L199" s="14"/>
    </row>
    <row r="200" spans="1:12" ht="15.75">
      <c r="A200" s="15"/>
      <c r="B200" s="15"/>
      <c r="C200" s="14"/>
      <c r="D200" s="15"/>
      <c r="E200" s="15"/>
      <c r="F200" s="15"/>
      <c r="G200" s="15"/>
      <c r="H200" s="15"/>
      <c r="I200" s="15"/>
      <c r="J200" s="15"/>
      <c r="K200" s="15"/>
      <c r="L200" s="14"/>
    </row>
    <row r="201" spans="1:12" ht="15.75">
      <c r="A201" s="15"/>
      <c r="B201" s="15"/>
      <c r="C201" s="14"/>
      <c r="D201" s="15"/>
      <c r="E201" s="15"/>
      <c r="F201" s="15"/>
      <c r="G201" s="15"/>
      <c r="H201" s="15"/>
      <c r="I201" s="15"/>
      <c r="J201" s="15"/>
      <c r="K201" s="15"/>
      <c r="L201" s="14"/>
    </row>
    <row r="202" spans="1:12" ht="15.75">
      <c r="A202" s="15"/>
      <c r="B202" s="15"/>
      <c r="C202" s="14"/>
      <c r="D202" s="15"/>
      <c r="E202" s="15"/>
      <c r="F202" s="15"/>
      <c r="G202" s="15"/>
      <c r="H202" s="15"/>
      <c r="I202" s="15"/>
      <c r="J202" s="15"/>
      <c r="K202" s="15"/>
      <c r="L202" s="14"/>
    </row>
    <row r="203" spans="1:12" ht="15.75">
      <c r="A203" s="15"/>
      <c r="B203" s="15"/>
      <c r="C203" s="14"/>
      <c r="D203" s="15"/>
      <c r="E203" s="15"/>
      <c r="F203" s="15"/>
      <c r="G203" s="15"/>
      <c r="H203" s="15"/>
      <c r="I203" s="15"/>
      <c r="J203" s="15"/>
      <c r="K203" s="15"/>
      <c r="L203" s="14"/>
    </row>
    <row r="204" spans="1:12" ht="15.75">
      <c r="A204" s="15"/>
      <c r="B204" s="15"/>
      <c r="C204" s="14"/>
      <c r="D204" s="15"/>
      <c r="E204" s="15"/>
      <c r="F204" s="15"/>
      <c r="G204" s="15"/>
      <c r="H204" s="15"/>
      <c r="I204" s="15"/>
      <c r="J204" s="15"/>
      <c r="K204" s="15"/>
      <c r="L204" s="14"/>
    </row>
    <row r="205" spans="1:12" ht="15.75">
      <c r="A205" s="15"/>
      <c r="B205" s="15"/>
      <c r="C205" s="14"/>
      <c r="D205" s="15"/>
      <c r="E205" s="15"/>
      <c r="F205" s="15"/>
      <c r="G205" s="15"/>
      <c r="H205" s="15"/>
      <c r="I205" s="15"/>
      <c r="J205" s="15"/>
      <c r="K205" s="15"/>
      <c r="L205" s="14"/>
    </row>
    <row r="206" spans="1:12" ht="15.75">
      <c r="A206" s="15"/>
      <c r="B206" s="15"/>
      <c r="C206" s="14"/>
      <c r="D206" s="15"/>
      <c r="E206" s="15"/>
      <c r="F206" s="15"/>
      <c r="G206" s="15"/>
      <c r="H206" s="15"/>
      <c r="I206" s="15"/>
      <c r="J206" s="15"/>
      <c r="K206" s="15"/>
      <c r="L206" s="14"/>
    </row>
    <row r="207" spans="1:12" ht="15.75">
      <c r="A207" s="15"/>
      <c r="B207" s="15"/>
      <c r="C207" s="14"/>
      <c r="D207" s="15"/>
      <c r="E207" s="15"/>
      <c r="F207" s="15"/>
      <c r="G207" s="15"/>
      <c r="H207" s="15"/>
      <c r="I207" s="15"/>
      <c r="J207" s="15"/>
      <c r="K207" s="15"/>
      <c r="L207" s="14"/>
    </row>
    <row r="208" spans="1:12" ht="15.75">
      <c r="A208" s="15"/>
      <c r="B208" s="15"/>
      <c r="C208" s="14"/>
      <c r="D208" s="15"/>
      <c r="E208" s="15"/>
      <c r="F208" s="15"/>
      <c r="G208" s="15"/>
      <c r="H208" s="15"/>
      <c r="I208" s="15"/>
      <c r="J208" s="15"/>
      <c r="K208" s="15"/>
      <c r="L208" s="14"/>
    </row>
    <row r="209" spans="1:12" ht="15.75">
      <c r="A209" s="15"/>
      <c r="B209" s="15"/>
      <c r="C209" s="14"/>
      <c r="D209" s="15"/>
      <c r="E209" s="15"/>
      <c r="F209" s="15"/>
      <c r="G209" s="15"/>
      <c r="H209" s="15"/>
      <c r="I209" s="15"/>
      <c r="J209" s="15"/>
      <c r="K209" s="15"/>
      <c r="L209" s="14"/>
    </row>
    <row r="210" spans="1:12" ht="15.75">
      <c r="A210" s="15"/>
      <c r="B210" s="15"/>
      <c r="C210" s="14"/>
      <c r="D210" s="15"/>
      <c r="E210" s="15"/>
      <c r="F210" s="15"/>
      <c r="G210" s="15"/>
      <c r="H210" s="15"/>
      <c r="I210" s="15"/>
      <c r="J210" s="15"/>
      <c r="K210" s="15"/>
      <c r="L210" s="14"/>
    </row>
    <row r="211" spans="1:12" ht="15.75">
      <c r="A211" s="15"/>
      <c r="B211" s="15"/>
      <c r="C211" s="14"/>
      <c r="D211" s="15"/>
      <c r="E211" s="15"/>
      <c r="F211" s="15"/>
      <c r="G211" s="15"/>
      <c r="H211" s="15"/>
      <c r="I211" s="15"/>
      <c r="J211" s="15"/>
      <c r="K211" s="15"/>
      <c r="L211" s="14"/>
    </row>
    <row r="212" spans="1:12" ht="15.75">
      <c r="A212" s="15"/>
      <c r="B212" s="15"/>
      <c r="C212" s="14"/>
      <c r="D212" s="15"/>
      <c r="E212" s="15"/>
      <c r="F212" s="15"/>
      <c r="G212" s="15"/>
      <c r="H212" s="15"/>
      <c r="I212" s="15"/>
      <c r="J212" s="15"/>
      <c r="K212" s="15"/>
      <c r="L212" s="14"/>
    </row>
    <row r="213" spans="1:12" ht="15.75">
      <c r="A213" s="15"/>
      <c r="B213" s="15"/>
      <c r="C213" s="14"/>
      <c r="D213" s="15"/>
      <c r="E213" s="15"/>
      <c r="F213" s="15"/>
      <c r="G213" s="15"/>
      <c r="H213" s="15"/>
      <c r="I213" s="15"/>
      <c r="J213" s="15"/>
      <c r="K213" s="15"/>
      <c r="L213" s="14"/>
    </row>
    <row r="214" spans="1:12" ht="15.75">
      <c r="A214" s="15"/>
      <c r="B214" s="15"/>
      <c r="C214" s="14"/>
      <c r="D214" s="15"/>
      <c r="E214" s="15"/>
      <c r="F214" s="15"/>
      <c r="G214" s="15"/>
      <c r="H214" s="15"/>
      <c r="I214" s="15"/>
      <c r="J214" s="15"/>
      <c r="K214" s="15"/>
      <c r="L214" s="14"/>
    </row>
    <row r="215" spans="1:12" ht="15.75">
      <c r="A215" s="15"/>
      <c r="B215" s="15"/>
      <c r="C215" s="14"/>
      <c r="D215" s="15"/>
      <c r="E215" s="15"/>
      <c r="F215" s="15"/>
      <c r="G215" s="15"/>
      <c r="H215" s="15"/>
      <c r="I215" s="15"/>
      <c r="J215" s="15"/>
      <c r="K215" s="15"/>
      <c r="L215" s="14"/>
    </row>
    <row r="216" spans="1:12" ht="15.75">
      <c r="A216" s="15"/>
      <c r="B216" s="15"/>
      <c r="C216" s="14"/>
      <c r="D216" s="15"/>
      <c r="E216" s="15"/>
      <c r="F216" s="15"/>
      <c r="G216" s="15"/>
      <c r="H216" s="15"/>
      <c r="I216" s="15"/>
      <c r="J216" s="15"/>
      <c r="K216" s="15"/>
      <c r="L216" s="14"/>
    </row>
    <row r="217" spans="1:12" ht="15.75">
      <c r="A217" s="15"/>
      <c r="B217" s="15"/>
      <c r="C217" s="14"/>
      <c r="D217" s="15"/>
      <c r="E217" s="15"/>
      <c r="F217" s="15"/>
      <c r="G217" s="15"/>
      <c r="H217" s="15"/>
      <c r="I217" s="15"/>
      <c r="J217" s="15"/>
      <c r="K217" s="15"/>
      <c r="L217" s="14"/>
    </row>
    <row r="218" spans="1:12" ht="15.75">
      <c r="A218" s="15"/>
      <c r="B218" s="15"/>
      <c r="C218" s="14"/>
      <c r="D218" s="15"/>
      <c r="E218" s="15"/>
      <c r="F218" s="15"/>
      <c r="G218" s="15"/>
      <c r="H218" s="15"/>
      <c r="I218" s="15"/>
      <c r="J218" s="15"/>
      <c r="K218" s="15"/>
      <c r="L218" s="14"/>
    </row>
    <row r="219" spans="1:12" ht="15.75">
      <c r="A219" s="15"/>
      <c r="B219" s="15"/>
      <c r="C219" s="14"/>
      <c r="D219" s="15"/>
      <c r="E219" s="15"/>
      <c r="F219" s="15"/>
      <c r="G219" s="15"/>
      <c r="H219" s="15"/>
      <c r="I219" s="15"/>
      <c r="J219" s="15"/>
      <c r="K219" s="15"/>
      <c r="L219" s="14"/>
    </row>
    <row r="220" spans="1:12" ht="15.75">
      <c r="A220" s="12"/>
      <c r="B220" s="13"/>
      <c r="C220" s="14"/>
      <c r="D220" s="15"/>
      <c r="E220" s="15"/>
      <c r="F220" s="15"/>
      <c r="G220" s="15"/>
      <c r="H220" s="15"/>
      <c r="I220" s="15"/>
      <c r="J220" s="15"/>
      <c r="K220" s="15"/>
      <c r="L220" s="14"/>
    </row>
    <row r="221" spans="1:12" ht="15.75">
      <c r="A221" s="12"/>
      <c r="B221" s="13"/>
      <c r="C221" s="14"/>
      <c r="D221" s="15"/>
      <c r="E221" s="15"/>
      <c r="F221" s="15"/>
      <c r="G221" s="15"/>
      <c r="H221" s="15"/>
      <c r="I221" s="15"/>
      <c r="J221" s="15"/>
      <c r="K221" s="15"/>
      <c r="L221" s="14"/>
    </row>
    <row r="222" spans="1:12" ht="15.75">
      <c r="A222" s="12"/>
      <c r="B222" s="13"/>
      <c r="C222" s="14"/>
      <c r="D222" s="15"/>
      <c r="E222" s="15"/>
      <c r="F222" s="15"/>
      <c r="G222" s="15"/>
      <c r="H222" s="15"/>
      <c r="I222" s="15"/>
      <c r="J222" s="15"/>
      <c r="K222" s="15"/>
      <c r="L222" s="14"/>
    </row>
    <row r="223" spans="1:12" ht="15.75">
      <c r="A223" s="12"/>
      <c r="B223" s="13"/>
      <c r="C223" s="14"/>
      <c r="D223" s="15"/>
      <c r="E223" s="15"/>
      <c r="F223" s="15"/>
      <c r="G223" s="15"/>
      <c r="H223" s="15"/>
      <c r="I223" s="15"/>
      <c r="J223" s="15"/>
      <c r="K223" s="15"/>
      <c r="L223" s="14"/>
    </row>
    <row r="224" spans="1:12" ht="15.75">
      <c r="A224" s="12"/>
      <c r="B224" s="13"/>
      <c r="C224" s="14"/>
      <c r="D224" s="15"/>
      <c r="E224" s="15"/>
      <c r="F224" s="15"/>
      <c r="G224" s="15"/>
      <c r="H224" s="15"/>
      <c r="I224" s="15"/>
      <c r="J224" s="15"/>
      <c r="K224" s="15"/>
      <c r="L224" s="14"/>
    </row>
    <row r="225" spans="1:12" ht="15.75">
      <c r="A225" s="12"/>
      <c r="B225" s="13"/>
      <c r="C225" s="14"/>
      <c r="D225" s="15"/>
      <c r="E225" s="15"/>
      <c r="F225" s="15"/>
      <c r="G225" s="15"/>
      <c r="H225" s="15"/>
      <c r="I225" s="15"/>
      <c r="J225" s="15"/>
      <c r="K225" s="15"/>
      <c r="L225" s="14"/>
    </row>
    <row r="226" spans="1:12" ht="15.75">
      <c r="A226" s="12"/>
      <c r="B226" s="13"/>
      <c r="C226" s="14"/>
      <c r="D226" s="15"/>
      <c r="E226" s="15"/>
      <c r="F226" s="15"/>
      <c r="G226" s="15"/>
      <c r="H226" s="15"/>
      <c r="I226" s="15"/>
      <c r="J226" s="15"/>
      <c r="K226" s="15"/>
      <c r="L226" s="14"/>
    </row>
    <row r="227" spans="1:12" ht="15.75">
      <c r="A227" s="12"/>
      <c r="B227" s="13"/>
      <c r="C227" s="14"/>
      <c r="D227" s="15"/>
      <c r="E227" s="15"/>
      <c r="F227" s="15"/>
      <c r="G227" s="15"/>
      <c r="H227" s="15"/>
      <c r="I227" s="15"/>
      <c r="J227" s="15"/>
      <c r="K227" s="15"/>
      <c r="L227" s="14"/>
    </row>
    <row r="228" spans="1:12" ht="15.75">
      <c r="A228" s="12"/>
      <c r="B228" s="13"/>
      <c r="C228" s="14"/>
      <c r="D228" s="15"/>
      <c r="E228" s="15"/>
      <c r="F228" s="15"/>
      <c r="G228" s="15"/>
      <c r="H228" s="15"/>
      <c r="I228" s="15"/>
      <c r="J228" s="15"/>
      <c r="K228" s="15"/>
      <c r="L228" s="14"/>
    </row>
    <row r="229" spans="1:12" ht="15.75">
      <c r="A229" s="12"/>
      <c r="B229" s="13"/>
      <c r="C229" s="14"/>
      <c r="D229" s="15"/>
      <c r="E229" s="15"/>
      <c r="F229" s="15"/>
      <c r="G229" s="15"/>
      <c r="H229" s="15"/>
      <c r="I229" s="15"/>
      <c r="J229" s="15"/>
      <c r="K229" s="15"/>
      <c r="L229" s="14"/>
    </row>
    <row r="230" spans="1:12" ht="15.75">
      <c r="A230" s="12"/>
      <c r="B230" s="13"/>
      <c r="C230" s="14"/>
      <c r="D230" s="15"/>
      <c r="E230" s="15"/>
      <c r="F230" s="15"/>
      <c r="G230" s="15"/>
      <c r="H230" s="15"/>
      <c r="I230" s="15"/>
      <c r="J230" s="15"/>
      <c r="K230" s="15"/>
      <c r="L230" s="14"/>
    </row>
    <row r="231" spans="1:12" ht="15.75">
      <c r="A231" s="12"/>
      <c r="B231" s="13"/>
      <c r="C231" s="14"/>
      <c r="D231" s="15"/>
      <c r="E231" s="15"/>
      <c r="F231" s="15"/>
      <c r="G231" s="15"/>
      <c r="H231" s="15"/>
      <c r="I231" s="15"/>
      <c r="J231" s="15"/>
      <c r="K231" s="15"/>
      <c r="L231" s="14"/>
    </row>
    <row r="232" spans="1:12" ht="15.75">
      <c r="A232" s="12"/>
      <c r="B232" s="13"/>
      <c r="C232" s="14"/>
      <c r="D232" s="15"/>
      <c r="E232" s="15"/>
      <c r="F232" s="15"/>
      <c r="G232" s="15"/>
      <c r="H232" s="15"/>
      <c r="I232" s="15"/>
      <c r="J232" s="15"/>
      <c r="K232" s="15"/>
      <c r="L232" s="14"/>
    </row>
    <row r="233" spans="1:12" ht="15.75">
      <c r="A233" s="12"/>
      <c r="B233" s="13"/>
      <c r="C233" s="14"/>
      <c r="D233" s="15"/>
      <c r="E233" s="15"/>
      <c r="F233" s="15"/>
      <c r="G233" s="15"/>
      <c r="H233" s="15"/>
      <c r="I233" s="15"/>
      <c r="J233" s="15"/>
      <c r="K233" s="15"/>
      <c r="L233" s="14"/>
    </row>
    <row r="234" spans="1:12" ht="15.75">
      <c r="A234" s="12"/>
      <c r="B234" s="13"/>
      <c r="C234" s="14"/>
      <c r="D234" s="15"/>
      <c r="E234" s="15"/>
      <c r="F234" s="15"/>
      <c r="G234" s="15"/>
      <c r="H234" s="15"/>
      <c r="I234" s="15"/>
      <c r="J234" s="15"/>
      <c r="K234" s="15"/>
      <c r="L234" s="14"/>
    </row>
    <row r="235" spans="1:12" ht="15.75">
      <c r="A235" s="12"/>
      <c r="B235" s="13"/>
      <c r="C235" s="14"/>
      <c r="D235" s="15"/>
      <c r="E235" s="15"/>
      <c r="F235" s="15"/>
      <c r="G235" s="15"/>
      <c r="H235" s="15"/>
      <c r="I235" s="15"/>
      <c r="J235" s="15"/>
      <c r="K235" s="15"/>
      <c r="L235" s="14"/>
    </row>
    <row r="236" spans="1:12" ht="15.75">
      <c r="A236" s="12"/>
      <c r="B236" s="13"/>
      <c r="C236" s="14"/>
      <c r="D236" s="15"/>
      <c r="E236" s="15"/>
      <c r="F236" s="15"/>
      <c r="G236" s="15"/>
      <c r="H236" s="15"/>
      <c r="I236" s="15"/>
      <c r="J236" s="15"/>
      <c r="K236" s="15"/>
      <c r="L236" s="14"/>
    </row>
    <row r="237" spans="1:12" ht="15.75">
      <c r="A237" s="12"/>
      <c r="B237" s="13"/>
      <c r="C237" s="14"/>
      <c r="D237" s="15"/>
      <c r="E237" s="15"/>
      <c r="F237" s="15"/>
      <c r="G237" s="15"/>
      <c r="H237" s="15"/>
      <c r="I237" s="15"/>
      <c r="J237" s="15"/>
      <c r="K237" s="15"/>
      <c r="L237" s="14"/>
    </row>
    <row r="238" spans="1:12" ht="15.75">
      <c r="A238" s="12"/>
      <c r="B238" s="13"/>
      <c r="C238" s="14"/>
      <c r="D238" s="15"/>
      <c r="E238" s="15"/>
      <c r="F238" s="15"/>
      <c r="G238" s="15"/>
      <c r="H238" s="15"/>
      <c r="I238" s="15"/>
      <c r="J238" s="15"/>
      <c r="K238" s="15"/>
      <c r="L238" s="14"/>
    </row>
    <row r="239" spans="1:12" ht="15.75">
      <c r="A239" s="12"/>
      <c r="B239" s="13"/>
      <c r="C239" s="14"/>
      <c r="D239" s="15"/>
      <c r="E239" s="15"/>
      <c r="F239" s="15"/>
      <c r="G239" s="15"/>
      <c r="H239" s="15"/>
      <c r="I239" s="15"/>
      <c r="J239" s="15"/>
      <c r="K239" s="15"/>
      <c r="L239" s="14"/>
    </row>
    <row r="240" spans="1:12" ht="15.75">
      <c r="A240" s="12"/>
      <c r="B240" s="13"/>
      <c r="C240" s="14"/>
      <c r="D240" s="15"/>
      <c r="E240" s="15"/>
      <c r="F240" s="15"/>
      <c r="G240" s="15"/>
      <c r="H240" s="15"/>
      <c r="I240" s="15"/>
      <c r="J240" s="15"/>
      <c r="K240" s="15"/>
      <c r="L240" s="14"/>
    </row>
    <row r="241" spans="1:12" ht="15.75">
      <c r="A241" s="12"/>
      <c r="B241" s="13"/>
      <c r="C241" s="14"/>
      <c r="D241" s="15"/>
      <c r="E241" s="15"/>
      <c r="F241" s="15"/>
      <c r="G241" s="15"/>
      <c r="H241" s="15"/>
      <c r="I241" s="15"/>
      <c r="J241" s="15"/>
      <c r="K241" s="15"/>
      <c r="L241" s="14"/>
    </row>
    <row r="242" spans="1:12" ht="15.75">
      <c r="A242" s="12"/>
      <c r="B242" s="13"/>
      <c r="C242" s="14"/>
      <c r="D242" s="15"/>
      <c r="E242" s="15"/>
      <c r="F242" s="15"/>
      <c r="G242" s="15"/>
      <c r="H242" s="15"/>
      <c r="I242" s="15"/>
      <c r="J242" s="15"/>
      <c r="K242" s="15"/>
      <c r="L242" s="14"/>
    </row>
    <row r="243" spans="1:12" ht="15.75">
      <c r="A243" s="12"/>
      <c r="B243" s="13"/>
      <c r="C243" s="14"/>
      <c r="D243" s="15"/>
      <c r="E243" s="15"/>
      <c r="F243" s="15"/>
      <c r="G243" s="15"/>
      <c r="H243" s="15"/>
      <c r="I243" s="15"/>
      <c r="J243" s="15"/>
      <c r="K243" s="15"/>
      <c r="L243" s="14"/>
    </row>
    <row r="244" spans="1:12" ht="15.75">
      <c r="A244" s="12"/>
      <c r="B244" s="13"/>
      <c r="C244" s="14"/>
      <c r="D244" s="15"/>
      <c r="E244" s="15"/>
      <c r="F244" s="15"/>
      <c r="G244" s="15"/>
      <c r="H244" s="15"/>
      <c r="I244" s="15"/>
      <c r="J244" s="15"/>
      <c r="K244" s="15"/>
      <c r="L244" s="14"/>
    </row>
    <row r="245" spans="1:12" ht="15.75">
      <c r="A245" s="12"/>
      <c r="B245" s="13"/>
      <c r="C245" s="14"/>
      <c r="D245" s="15"/>
      <c r="E245" s="15"/>
      <c r="F245" s="15"/>
      <c r="G245" s="15"/>
      <c r="H245" s="15"/>
      <c r="I245" s="15"/>
      <c r="J245" s="15"/>
      <c r="K245" s="15"/>
      <c r="L245" s="14"/>
    </row>
    <row r="246" spans="1:12" ht="15.75">
      <c r="A246" s="12"/>
      <c r="B246" s="13"/>
      <c r="C246" s="14"/>
      <c r="D246" s="15"/>
      <c r="E246" s="15"/>
      <c r="F246" s="15"/>
      <c r="G246" s="15"/>
      <c r="H246" s="15"/>
      <c r="I246" s="15"/>
      <c r="J246" s="15"/>
      <c r="K246" s="15"/>
      <c r="L246" s="14"/>
    </row>
    <row r="247" spans="1:12" ht="15.75">
      <c r="A247" s="12"/>
      <c r="B247" s="13"/>
      <c r="C247" s="14"/>
      <c r="D247" s="15"/>
      <c r="E247" s="15"/>
      <c r="F247" s="15"/>
      <c r="G247" s="15"/>
      <c r="H247" s="15"/>
      <c r="I247" s="15"/>
      <c r="J247" s="15"/>
      <c r="K247" s="15"/>
      <c r="L247" s="14"/>
    </row>
    <row r="248" spans="1:12" ht="15.75">
      <c r="A248" s="12"/>
      <c r="B248" s="13"/>
      <c r="C248" s="14"/>
      <c r="D248" s="15"/>
      <c r="E248" s="15"/>
      <c r="F248" s="15"/>
      <c r="G248" s="15"/>
      <c r="H248" s="15"/>
      <c r="I248" s="15"/>
      <c r="J248" s="15"/>
      <c r="K248" s="15"/>
      <c r="L248" s="14"/>
    </row>
    <row r="249" spans="1:12" ht="15.75">
      <c r="A249" s="12"/>
      <c r="B249" s="13"/>
      <c r="C249" s="14"/>
      <c r="D249" s="15"/>
      <c r="E249" s="15"/>
      <c r="F249" s="15"/>
      <c r="G249" s="15"/>
      <c r="H249" s="15"/>
      <c r="I249" s="15"/>
      <c r="J249" s="15"/>
      <c r="K249" s="15"/>
      <c r="L249" s="14"/>
    </row>
    <row r="250" spans="1:12" ht="15.75">
      <c r="A250" s="12"/>
      <c r="B250" s="13"/>
      <c r="C250" s="14"/>
      <c r="D250" s="15"/>
      <c r="E250" s="15"/>
      <c r="F250" s="15"/>
      <c r="G250" s="15"/>
      <c r="H250" s="15"/>
      <c r="I250" s="15"/>
      <c r="J250" s="15"/>
      <c r="K250" s="15"/>
      <c r="L250" s="14"/>
    </row>
    <row r="251" spans="1:12" ht="15.75">
      <c r="A251" s="12"/>
      <c r="B251" s="13"/>
      <c r="C251" s="14"/>
      <c r="D251" s="15"/>
      <c r="E251" s="15"/>
      <c r="F251" s="15"/>
      <c r="G251" s="15"/>
      <c r="H251" s="15"/>
      <c r="I251" s="15"/>
      <c r="J251" s="15"/>
      <c r="K251" s="15"/>
      <c r="L251" s="14"/>
    </row>
    <row r="252" spans="1:12" ht="15.75">
      <c r="A252" s="12"/>
      <c r="B252" s="13"/>
      <c r="C252" s="14"/>
      <c r="D252" s="15"/>
      <c r="E252" s="15"/>
      <c r="F252" s="15"/>
      <c r="G252" s="15"/>
      <c r="H252" s="15"/>
      <c r="I252" s="15"/>
      <c r="J252" s="15"/>
      <c r="K252" s="15"/>
      <c r="L252" s="14"/>
    </row>
    <row r="253" spans="1:12" ht="15.75">
      <c r="A253" s="12"/>
      <c r="B253" s="13"/>
      <c r="C253" s="14"/>
      <c r="D253" s="15"/>
      <c r="E253" s="15"/>
      <c r="F253" s="15"/>
      <c r="G253" s="15"/>
      <c r="H253" s="15"/>
      <c r="I253" s="15"/>
      <c r="J253" s="15"/>
      <c r="K253" s="15"/>
      <c r="L253" s="14"/>
    </row>
    <row r="254" spans="1:12" ht="15.75">
      <c r="A254" s="12"/>
      <c r="B254" s="13"/>
      <c r="C254" s="14"/>
      <c r="D254" s="15"/>
      <c r="E254" s="15"/>
      <c r="F254" s="15"/>
      <c r="G254" s="15"/>
      <c r="H254" s="15"/>
      <c r="I254" s="15"/>
      <c r="J254" s="15"/>
      <c r="K254" s="15"/>
      <c r="L254" s="14"/>
    </row>
    <row r="255" spans="1:12" ht="15.75">
      <c r="A255" s="12"/>
      <c r="B255" s="13"/>
      <c r="C255" s="14"/>
      <c r="D255" s="15"/>
      <c r="E255" s="15"/>
      <c r="F255" s="15"/>
      <c r="G255" s="15"/>
      <c r="H255" s="15"/>
      <c r="I255" s="15"/>
      <c r="J255" s="15"/>
      <c r="K255" s="15"/>
      <c r="L255" s="14"/>
    </row>
    <row r="256" spans="1:12" ht="15.75">
      <c r="A256" s="12"/>
      <c r="B256" s="13"/>
      <c r="C256" s="14"/>
      <c r="D256" s="15"/>
      <c r="E256" s="15"/>
      <c r="F256" s="15"/>
      <c r="G256" s="15"/>
      <c r="H256" s="15"/>
      <c r="I256" s="15"/>
      <c r="J256" s="15"/>
      <c r="K256" s="15"/>
      <c r="L256" s="14"/>
    </row>
    <row r="257" spans="1:12" ht="15.75">
      <c r="A257" s="12"/>
      <c r="B257" s="13"/>
      <c r="C257" s="14"/>
      <c r="D257" s="15"/>
      <c r="E257" s="15"/>
      <c r="F257" s="15"/>
      <c r="G257" s="15"/>
      <c r="H257" s="15"/>
      <c r="I257" s="15"/>
      <c r="J257" s="15"/>
      <c r="K257" s="15"/>
      <c r="L257" s="14"/>
    </row>
    <row r="258" spans="1:12" ht="15.75">
      <c r="A258" s="12"/>
      <c r="B258" s="13"/>
      <c r="C258" s="14"/>
      <c r="D258" s="15"/>
      <c r="E258" s="15"/>
      <c r="F258" s="15"/>
      <c r="G258" s="15"/>
      <c r="H258" s="15"/>
      <c r="I258" s="15"/>
      <c r="J258" s="15"/>
      <c r="K258" s="15"/>
      <c r="L258" s="14"/>
    </row>
    <row r="259" spans="1:12" ht="15.75">
      <c r="A259" s="12"/>
      <c r="B259" s="13"/>
      <c r="C259" s="14"/>
      <c r="D259" s="15"/>
      <c r="E259" s="15"/>
      <c r="F259" s="15"/>
      <c r="G259" s="15"/>
      <c r="H259" s="15"/>
      <c r="I259" s="15"/>
      <c r="J259" s="15"/>
      <c r="K259" s="15"/>
      <c r="L259" s="14"/>
    </row>
    <row r="260" spans="1:12" ht="15.75">
      <c r="A260" s="12"/>
      <c r="B260" s="13"/>
      <c r="C260" s="14"/>
      <c r="D260" s="15"/>
      <c r="E260" s="15"/>
      <c r="F260" s="15"/>
      <c r="G260" s="15"/>
      <c r="H260" s="15"/>
      <c r="I260" s="15"/>
      <c r="J260" s="15"/>
      <c r="K260" s="15"/>
      <c r="L260" s="14"/>
    </row>
    <row r="261" spans="1:12" ht="15.75">
      <c r="A261" s="12"/>
      <c r="B261" s="13"/>
      <c r="C261" s="14"/>
      <c r="D261" s="15"/>
      <c r="E261" s="15"/>
      <c r="F261" s="15"/>
      <c r="G261" s="15"/>
      <c r="H261" s="15"/>
      <c r="I261" s="15"/>
      <c r="J261" s="15"/>
      <c r="K261" s="15"/>
      <c r="L261" s="14"/>
    </row>
    <row r="262" spans="1:12" ht="15.75">
      <c r="A262" s="12"/>
      <c r="B262" s="13"/>
      <c r="C262" s="14"/>
      <c r="D262" s="15"/>
      <c r="E262" s="15"/>
      <c r="F262" s="15"/>
      <c r="G262" s="15"/>
      <c r="H262" s="15"/>
      <c r="I262" s="15"/>
      <c r="J262" s="15"/>
      <c r="K262" s="15"/>
      <c r="L262" s="14"/>
    </row>
    <row r="263" spans="1:12" ht="15.75">
      <c r="A263" s="12"/>
      <c r="B263" s="13"/>
      <c r="C263" s="14"/>
      <c r="D263" s="15"/>
      <c r="E263" s="15"/>
      <c r="F263" s="15"/>
      <c r="G263" s="15"/>
      <c r="H263" s="15"/>
      <c r="I263" s="15"/>
      <c r="J263" s="15"/>
      <c r="K263" s="15"/>
      <c r="L263" s="14"/>
    </row>
    <row r="264" spans="1:12" ht="15.75">
      <c r="A264" s="12"/>
      <c r="B264" s="13"/>
      <c r="C264" s="14"/>
      <c r="D264" s="15"/>
      <c r="E264" s="15"/>
      <c r="F264" s="15"/>
      <c r="G264" s="15"/>
      <c r="H264" s="15"/>
      <c r="I264" s="15"/>
      <c r="J264" s="15"/>
      <c r="K264" s="15"/>
      <c r="L264" s="14"/>
    </row>
    <row r="265" spans="1:12" ht="15.75">
      <c r="A265" s="12"/>
      <c r="B265" s="13"/>
      <c r="C265" s="14"/>
      <c r="D265" s="15"/>
      <c r="E265" s="15"/>
      <c r="F265" s="15"/>
      <c r="G265" s="15"/>
      <c r="H265" s="15"/>
      <c r="I265" s="15"/>
      <c r="J265" s="15"/>
      <c r="K265" s="15"/>
      <c r="L265" s="14"/>
    </row>
    <row r="266" spans="1:12" ht="15.75">
      <c r="A266" s="12"/>
      <c r="B266" s="13"/>
      <c r="C266" s="14"/>
      <c r="D266" s="15"/>
      <c r="E266" s="15"/>
      <c r="F266" s="15"/>
      <c r="G266" s="15"/>
      <c r="H266" s="15"/>
      <c r="I266" s="15"/>
      <c r="J266" s="15"/>
      <c r="K266" s="15"/>
      <c r="L266" s="14"/>
    </row>
    <row r="267" spans="1:12" ht="15.75">
      <c r="A267" s="12"/>
      <c r="B267" s="13"/>
      <c r="C267" s="14"/>
      <c r="D267" s="15"/>
      <c r="E267" s="15"/>
      <c r="F267" s="15"/>
      <c r="G267" s="15"/>
      <c r="H267" s="15"/>
      <c r="I267" s="15"/>
      <c r="J267" s="15"/>
      <c r="K267" s="15"/>
      <c r="L267" s="14"/>
    </row>
    <row r="268" spans="1:12" ht="15.75">
      <c r="A268" s="12"/>
      <c r="B268" s="13"/>
      <c r="C268" s="14"/>
      <c r="D268" s="15"/>
      <c r="E268" s="15"/>
      <c r="F268" s="15"/>
      <c r="G268" s="15"/>
      <c r="H268" s="15"/>
      <c r="I268" s="15"/>
      <c r="J268" s="15"/>
      <c r="K268" s="15"/>
      <c r="L268" s="14"/>
    </row>
    <row r="269" spans="1:12" ht="15.75">
      <c r="A269" s="12"/>
      <c r="B269" s="13"/>
      <c r="C269" s="14"/>
      <c r="D269" s="15"/>
      <c r="E269" s="15"/>
      <c r="F269" s="15"/>
      <c r="G269" s="15"/>
      <c r="H269" s="15"/>
      <c r="I269" s="15"/>
      <c r="J269" s="15"/>
      <c r="K269" s="15"/>
      <c r="L269" s="14"/>
    </row>
    <row r="270" spans="1:12" ht="15.75">
      <c r="A270" s="12"/>
      <c r="B270" s="13"/>
      <c r="C270" s="14"/>
      <c r="D270" s="15"/>
      <c r="E270" s="15"/>
      <c r="F270" s="15"/>
      <c r="G270" s="15"/>
      <c r="H270" s="15"/>
      <c r="I270" s="15"/>
      <c r="J270" s="15"/>
      <c r="K270" s="15"/>
      <c r="L270" s="14"/>
    </row>
    <row r="271" spans="1:12" ht="15.75">
      <c r="A271" s="12"/>
      <c r="B271" s="13"/>
      <c r="C271" s="14"/>
      <c r="D271" s="15"/>
      <c r="E271" s="15"/>
      <c r="F271" s="15"/>
      <c r="G271" s="15"/>
      <c r="H271" s="15"/>
      <c r="I271" s="15"/>
      <c r="J271" s="15"/>
      <c r="K271" s="15"/>
      <c r="L271" s="14"/>
    </row>
    <row r="272" spans="1:12" ht="15.75">
      <c r="A272" s="12"/>
      <c r="B272" s="13"/>
      <c r="C272" s="14"/>
      <c r="D272" s="15"/>
      <c r="E272" s="15"/>
      <c r="F272" s="15"/>
      <c r="G272" s="15"/>
      <c r="H272" s="15"/>
      <c r="I272" s="15"/>
      <c r="J272" s="15"/>
      <c r="K272" s="15"/>
      <c r="L272" s="14"/>
    </row>
    <row r="273" spans="1:12" ht="15.75">
      <c r="A273" s="12"/>
      <c r="B273" s="13"/>
      <c r="C273" s="14"/>
      <c r="D273" s="15"/>
      <c r="E273" s="15"/>
      <c r="F273" s="15"/>
      <c r="G273" s="15"/>
      <c r="H273" s="15"/>
      <c r="I273" s="15"/>
      <c r="J273" s="15"/>
      <c r="K273" s="15"/>
      <c r="L273" s="14"/>
    </row>
    <row r="274" spans="1:12" ht="15.75">
      <c r="A274" s="12"/>
      <c r="B274" s="13"/>
      <c r="C274" s="14"/>
      <c r="D274" s="15"/>
      <c r="E274" s="15"/>
      <c r="F274" s="15"/>
      <c r="G274" s="15"/>
      <c r="H274" s="15"/>
      <c r="I274" s="15"/>
      <c r="J274" s="15"/>
      <c r="K274" s="15"/>
      <c r="L274" s="14"/>
    </row>
    <row r="275" spans="1:12" ht="15.75">
      <c r="A275" s="12"/>
      <c r="B275" s="13"/>
      <c r="C275" s="14"/>
      <c r="D275" s="15"/>
      <c r="E275" s="15"/>
      <c r="F275" s="15"/>
      <c r="G275" s="15"/>
      <c r="H275" s="15"/>
      <c r="I275" s="15"/>
      <c r="J275" s="15"/>
      <c r="K275" s="15"/>
      <c r="L275" s="14"/>
    </row>
    <row r="276" spans="1:12" ht="15.75">
      <c r="A276" s="12"/>
      <c r="B276" s="13"/>
      <c r="C276" s="14"/>
      <c r="D276" s="15"/>
      <c r="E276" s="15"/>
      <c r="F276" s="15"/>
      <c r="G276" s="15"/>
      <c r="H276" s="15"/>
      <c r="I276" s="15"/>
      <c r="J276" s="15"/>
      <c r="K276" s="15"/>
      <c r="L276" s="14"/>
    </row>
    <row r="277" spans="1:12" ht="15.75">
      <c r="A277" s="12"/>
      <c r="B277" s="13"/>
      <c r="C277" s="14"/>
      <c r="D277" s="15"/>
      <c r="E277" s="15"/>
      <c r="F277" s="15"/>
      <c r="G277" s="15"/>
      <c r="H277" s="15"/>
      <c r="I277" s="15"/>
      <c r="J277" s="15"/>
      <c r="K277" s="15"/>
      <c r="L277" s="14"/>
    </row>
    <row r="278" spans="1:12" ht="15.75">
      <c r="A278" s="12"/>
      <c r="B278" s="13"/>
      <c r="C278" s="14"/>
      <c r="D278" s="15"/>
      <c r="E278" s="15"/>
      <c r="F278" s="15"/>
      <c r="G278" s="15"/>
      <c r="H278" s="15"/>
      <c r="I278" s="15"/>
      <c r="J278" s="15"/>
      <c r="K278" s="15"/>
      <c r="L278" s="14"/>
    </row>
    <row r="279" spans="1:12" ht="15.75">
      <c r="A279" s="12"/>
      <c r="B279" s="13"/>
      <c r="C279" s="14"/>
      <c r="D279" s="15"/>
      <c r="E279" s="15"/>
      <c r="F279" s="15"/>
      <c r="G279" s="15"/>
      <c r="H279" s="15"/>
      <c r="I279" s="15"/>
      <c r="J279" s="15"/>
      <c r="K279" s="15"/>
      <c r="L279" s="14"/>
    </row>
    <row r="280" spans="1:12" ht="15.75">
      <c r="A280" s="12"/>
      <c r="B280" s="13"/>
      <c r="C280" s="14"/>
      <c r="D280" s="15"/>
      <c r="E280" s="15"/>
      <c r="F280" s="15"/>
      <c r="G280" s="15"/>
      <c r="H280" s="15"/>
      <c r="I280" s="15"/>
      <c r="J280" s="15"/>
      <c r="K280" s="15"/>
      <c r="L280" s="14"/>
    </row>
    <row r="281" spans="1:12" ht="15.75">
      <c r="A281" s="12"/>
      <c r="B281" s="13"/>
      <c r="C281" s="14"/>
      <c r="D281" s="15"/>
      <c r="E281" s="15"/>
      <c r="F281" s="15"/>
      <c r="G281" s="15"/>
      <c r="H281" s="15"/>
      <c r="I281" s="15"/>
      <c r="J281" s="15"/>
      <c r="K281" s="15"/>
      <c r="L281" s="14"/>
    </row>
    <row r="282" spans="1:12" ht="15.75">
      <c r="A282" s="12"/>
      <c r="B282" s="13"/>
      <c r="C282" s="14"/>
      <c r="D282" s="15"/>
      <c r="E282" s="15"/>
      <c r="F282" s="15"/>
      <c r="G282" s="15"/>
      <c r="H282" s="15"/>
      <c r="I282" s="15"/>
      <c r="J282" s="15"/>
      <c r="K282" s="15"/>
      <c r="L282" s="14"/>
    </row>
    <row r="283" spans="1:12" ht="15.75">
      <c r="A283" s="12"/>
      <c r="B283" s="13"/>
      <c r="C283" s="14"/>
      <c r="D283" s="15"/>
      <c r="E283" s="15"/>
      <c r="F283" s="15"/>
      <c r="G283" s="15"/>
      <c r="H283" s="15"/>
      <c r="I283" s="15"/>
      <c r="J283" s="15"/>
      <c r="K283" s="15"/>
      <c r="L283" s="14"/>
    </row>
    <row r="284" spans="1:12" ht="15.75">
      <c r="A284" s="12"/>
      <c r="B284" s="13"/>
      <c r="C284" s="14"/>
      <c r="D284" s="15"/>
      <c r="E284" s="15"/>
      <c r="F284" s="15"/>
      <c r="G284" s="15"/>
      <c r="H284" s="15"/>
      <c r="I284" s="15"/>
      <c r="J284" s="15"/>
      <c r="K284" s="15"/>
      <c r="L284" s="14"/>
    </row>
    <row r="285" spans="1:12" ht="15.75">
      <c r="A285" s="12"/>
      <c r="B285" s="13"/>
      <c r="C285" s="14"/>
      <c r="D285" s="15"/>
      <c r="E285" s="15"/>
      <c r="F285" s="15"/>
      <c r="G285" s="15"/>
      <c r="H285" s="15"/>
      <c r="I285" s="15"/>
      <c r="J285" s="15"/>
      <c r="K285" s="15"/>
      <c r="L285" s="14"/>
    </row>
    <row r="286" spans="1:12" ht="15.75">
      <c r="A286" s="12"/>
      <c r="B286" s="13"/>
      <c r="C286" s="14"/>
      <c r="D286" s="15"/>
      <c r="E286" s="15"/>
      <c r="F286" s="15"/>
      <c r="G286" s="15"/>
      <c r="H286" s="15"/>
      <c r="I286" s="15"/>
      <c r="J286" s="15"/>
      <c r="K286" s="15"/>
      <c r="L286" s="14"/>
    </row>
    <row r="287" spans="1:12" ht="15.75">
      <c r="A287" s="12"/>
      <c r="B287" s="13"/>
      <c r="C287" s="14"/>
      <c r="D287" s="15"/>
      <c r="E287" s="15"/>
      <c r="F287" s="15"/>
      <c r="G287" s="15"/>
      <c r="H287" s="15"/>
      <c r="I287" s="15"/>
      <c r="J287" s="15"/>
      <c r="K287" s="15"/>
      <c r="L287" s="14"/>
    </row>
    <row r="288" spans="1:12" ht="15.75">
      <c r="A288" s="12"/>
      <c r="B288" s="13"/>
      <c r="C288" s="14"/>
      <c r="D288" s="15"/>
      <c r="E288" s="15"/>
      <c r="F288" s="15"/>
      <c r="G288" s="15"/>
      <c r="H288" s="15"/>
      <c r="I288" s="15"/>
      <c r="J288" s="15"/>
      <c r="K288" s="15"/>
      <c r="L288" s="14"/>
    </row>
    <row r="289" spans="1:12" ht="15.75">
      <c r="A289" s="12"/>
      <c r="B289" s="13"/>
      <c r="C289" s="14"/>
      <c r="D289" s="15"/>
      <c r="E289" s="15"/>
      <c r="F289" s="15"/>
      <c r="G289" s="15"/>
      <c r="H289" s="15"/>
      <c r="I289" s="15"/>
      <c r="J289" s="15"/>
      <c r="K289" s="15"/>
      <c r="L289" s="14"/>
    </row>
    <row r="290" spans="1:12" ht="15.75">
      <c r="A290" s="12"/>
      <c r="B290" s="13"/>
      <c r="C290" s="14"/>
      <c r="D290" s="15"/>
      <c r="E290" s="15"/>
      <c r="F290" s="15"/>
      <c r="G290" s="15"/>
      <c r="H290" s="15"/>
      <c r="I290" s="15"/>
      <c r="J290" s="15"/>
      <c r="K290" s="15"/>
      <c r="L290" s="14"/>
    </row>
    <row r="291" spans="1:12" ht="15.75">
      <c r="A291" s="12"/>
      <c r="B291" s="13"/>
      <c r="C291" s="14"/>
      <c r="D291" s="15"/>
      <c r="E291" s="15"/>
      <c r="F291" s="15"/>
      <c r="G291" s="15"/>
      <c r="H291" s="15"/>
      <c r="I291" s="15"/>
      <c r="J291" s="15"/>
      <c r="K291" s="15"/>
      <c r="L291" s="14"/>
    </row>
    <row r="292" spans="1:12" ht="15.75">
      <c r="A292" s="12"/>
      <c r="B292" s="13"/>
      <c r="C292" s="14"/>
      <c r="D292" s="15"/>
      <c r="E292" s="15"/>
      <c r="F292" s="15"/>
      <c r="G292" s="15"/>
      <c r="H292" s="15"/>
      <c r="I292" s="15"/>
      <c r="J292" s="15"/>
      <c r="K292" s="15"/>
      <c r="L292" s="14"/>
    </row>
    <row r="293" spans="1:12" ht="15.75">
      <c r="A293" s="12"/>
      <c r="B293" s="13"/>
      <c r="C293" s="14"/>
      <c r="D293" s="15"/>
      <c r="E293" s="15"/>
      <c r="F293" s="15"/>
      <c r="G293" s="15"/>
      <c r="H293" s="15"/>
      <c r="I293" s="15"/>
      <c r="J293" s="15"/>
      <c r="K293" s="15"/>
      <c r="L293" s="14"/>
    </row>
    <row r="294" spans="1:12" ht="15.75">
      <c r="A294" s="12"/>
      <c r="B294" s="13"/>
      <c r="C294" s="14"/>
      <c r="D294" s="15"/>
      <c r="E294" s="15"/>
      <c r="F294" s="15"/>
      <c r="G294" s="15"/>
      <c r="H294" s="15"/>
      <c r="I294" s="15"/>
      <c r="J294" s="15"/>
      <c r="K294" s="15"/>
      <c r="L294" s="14"/>
    </row>
    <row r="295" spans="1:12" ht="15.75">
      <c r="A295" s="12"/>
      <c r="B295" s="13"/>
      <c r="C295" s="14"/>
      <c r="D295" s="15"/>
      <c r="E295" s="15"/>
      <c r="F295" s="15"/>
      <c r="G295" s="15"/>
      <c r="H295" s="15"/>
      <c r="I295" s="15"/>
      <c r="J295" s="15"/>
      <c r="K295" s="15"/>
      <c r="L295" s="14"/>
    </row>
    <row r="296" spans="1:12" ht="15.75">
      <c r="A296" s="12"/>
      <c r="B296" s="13"/>
      <c r="C296" s="14"/>
      <c r="D296" s="15"/>
      <c r="E296" s="15"/>
      <c r="F296" s="15"/>
      <c r="G296" s="15"/>
      <c r="H296" s="15"/>
      <c r="I296" s="15"/>
      <c r="J296" s="15"/>
      <c r="K296" s="15"/>
      <c r="L296" s="14"/>
    </row>
    <row r="297" spans="1:12" ht="15.75">
      <c r="A297" s="12"/>
      <c r="B297" s="13"/>
      <c r="C297" s="14"/>
      <c r="D297" s="15"/>
      <c r="E297" s="15"/>
      <c r="F297" s="15"/>
      <c r="G297" s="15"/>
      <c r="H297" s="15"/>
      <c r="I297" s="15"/>
      <c r="J297" s="15"/>
      <c r="K297" s="15"/>
      <c r="L297" s="14"/>
    </row>
    <row r="298" spans="1:12" ht="15.75">
      <c r="A298" s="12"/>
      <c r="B298" s="13"/>
      <c r="C298" s="14"/>
      <c r="D298" s="15"/>
      <c r="E298" s="15"/>
      <c r="F298" s="15"/>
      <c r="G298" s="15"/>
      <c r="H298" s="15"/>
      <c r="I298" s="15"/>
      <c r="J298" s="15"/>
      <c r="K298" s="15"/>
      <c r="L298" s="14"/>
    </row>
    <row r="299" spans="1:12" ht="15.75">
      <c r="A299" s="12"/>
      <c r="B299" s="13"/>
      <c r="C299" s="14"/>
      <c r="D299" s="15"/>
      <c r="E299" s="15"/>
      <c r="F299" s="15"/>
      <c r="G299" s="15"/>
      <c r="H299" s="15"/>
      <c r="I299" s="15"/>
      <c r="J299" s="15"/>
      <c r="K299" s="15"/>
      <c r="L299" s="14"/>
    </row>
    <row r="300" spans="1:12" ht="15.75">
      <c r="A300" s="12"/>
      <c r="B300" s="13"/>
      <c r="C300" s="14"/>
      <c r="D300" s="15"/>
      <c r="E300" s="15"/>
      <c r="F300" s="15"/>
      <c r="G300" s="15"/>
      <c r="H300" s="15"/>
      <c r="I300" s="15"/>
      <c r="J300" s="15"/>
      <c r="K300" s="15"/>
      <c r="L300" s="14"/>
    </row>
    <row r="301" spans="1:12" ht="15.75">
      <c r="A301" s="12"/>
      <c r="B301" s="13"/>
      <c r="C301" s="14"/>
      <c r="D301" s="15"/>
      <c r="E301" s="15"/>
      <c r="F301" s="15"/>
      <c r="G301" s="15"/>
      <c r="H301" s="15"/>
      <c r="I301" s="15"/>
      <c r="J301" s="15"/>
      <c r="K301" s="15"/>
      <c r="L301" s="14"/>
    </row>
    <row r="302" spans="1:12" ht="15.75">
      <c r="A302" s="12"/>
      <c r="B302" s="13"/>
      <c r="C302" s="14"/>
      <c r="D302" s="15"/>
      <c r="E302" s="15"/>
      <c r="F302" s="15"/>
      <c r="G302" s="15"/>
      <c r="H302" s="15"/>
      <c r="I302" s="15"/>
      <c r="J302" s="15"/>
      <c r="K302" s="15"/>
      <c r="L302" s="14"/>
    </row>
    <row r="303" spans="1:12" ht="15.75">
      <c r="A303" s="12"/>
      <c r="B303" s="13"/>
      <c r="C303" s="14"/>
      <c r="D303" s="15"/>
      <c r="E303" s="15"/>
      <c r="F303" s="15"/>
      <c r="G303" s="15"/>
      <c r="H303" s="15"/>
      <c r="I303" s="15"/>
      <c r="J303" s="15"/>
      <c r="K303" s="15"/>
      <c r="L303" s="14"/>
    </row>
    <row r="304" spans="1:12" ht="15.75">
      <c r="A304" s="12"/>
      <c r="B304" s="13"/>
      <c r="C304" s="14"/>
      <c r="D304" s="15"/>
      <c r="E304" s="15"/>
      <c r="F304" s="15"/>
      <c r="G304" s="15"/>
      <c r="H304" s="15"/>
      <c r="I304" s="15"/>
      <c r="J304" s="15"/>
      <c r="K304" s="15"/>
      <c r="L304" s="14"/>
    </row>
    <row r="305" spans="1:12" ht="15.75">
      <c r="A305" s="12"/>
      <c r="B305" s="13"/>
      <c r="C305" s="14"/>
      <c r="D305" s="15"/>
      <c r="E305" s="15"/>
      <c r="F305" s="15"/>
      <c r="G305" s="15"/>
      <c r="H305" s="15"/>
      <c r="I305" s="15"/>
      <c r="J305" s="15"/>
      <c r="K305" s="15"/>
      <c r="L305" s="14"/>
    </row>
    <row r="306" spans="1:12" ht="15.75">
      <c r="A306" s="12"/>
      <c r="B306" s="13"/>
      <c r="C306" s="14"/>
      <c r="D306" s="15"/>
      <c r="E306" s="15"/>
      <c r="F306" s="15"/>
      <c r="G306" s="15"/>
      <c r="H306" s="15"/>
      <c r="I306" s="15"/>
      <c r="J306" s="15"/>
      <c r="K306" s="15"/>
      <c r="L306" s="14"/>
    </row>
    <row r="307" spans="1:12" ht="15.75">
      <c r="A307" s="12"/>
      <c r="B307" s="13"/>
      <c r="C307" s="14"/>
      <c r="D307" s="15"/>
      <c r="E307" s="15"/>
      <c r="F307" s="15"/>
      <c r="G307" s="15"/>
      <c r="H307" s="15"/>
      <c r="I307" s="15"/>
      <c r="J307" s="15"/>
      <c r="K307" s="15"/>
      <c r="L307" s="14"/>
    </row>
    <row r="308" spans="1:12" ht="15.75">
      <c r="A308" s="12"/>
      <c r="B308" s="13"/>
      <c r="C308" s="14"/>
      <c r="D308" s="15"/>
      <c r="E308" s="15"/>
      <c r="F308" s="15"/>
      <c r="G308" s="15"/>
      <c r="H308" s="15"/>
      <c r="I308" s="15"/>
      <c r="J308" s="15"/>
      <c r="K308" s="15"/>
      <c r="L308" s="14"/>
    </row>
    <row r="309" spans="1:12" ht="15.75">
      <c r="A309" s="12"/>
      <c r="B309" s="13"/>
      <c r="C309" s="14"/>
      <c r="D309" s="15"/>
      <c r="E309" s="15"/>
      <c r="F309" s="15"/>
      <c r="G309" s="15"/>
      <c r="H309" s="15"/>
      <c r="I309" s="15"/>
      <c r="J309" s="15"/>
      <c r="K309" s="15"/>
      <c r="L309" s="14"/>
    </row>
    <row r="310" spans="1:12" ht="15.75">
      <c r="A310" s="12"/>
      <c r="B310" s="13"/>
      <c r="C310" s="14"/>
      <c r="D310" s="15"/>
      <c r="E310" s="15"/>
      <c r="F310" s="15"/>
      <c r="G310" s="15"/>
      <c r="H310" s="15"/>
      <c r="I310" s="15"/>
      <c r="J310" s="15"/>
      <c r="K310" s="15"/>
      <c r="L310" s="14"/>
    </row>
    <row r="311" spans="1:12" ht="15.75">
      <c r="A311" s="12"/>
      <c r="B311" s="13"/>
      <c r="C311" s="14"/>
      <c r="D311" s="15"/>
      <c r="E311" s="15"/>
      <c r="F311" s="15"/>
      <c r="G311" s="15"/>
      <c r="H311" s="15"/>
      <c r="I311" s="15"/>
      <c r="J311" s="15"/>
      <c r="K311" s="15"/>
      <c r="L311" s="14"/>
    </row>
    <row r="312" spans="1:12" ht="15.75">
      <c r="A312" s="12"/>
      <c r="B312" s="13"/>
      <c r="C312" s="14"/>
      <c r="D312" s="15"/>
      <c r="E312" s="15"/>
      <c r="F312" s="15"/>
      <c r="G312" s="15"/>
      <c r="H312" s="15"/>
      <c r="I312" s="15"/>
      <c r="J312" s="15"/>
      <c r="K312" s="15"/>
      <c r="L312" s="14"/>
    </row>
    <row r="313" spans="1:12" ht="15.75">
      <c r="A313" s="12"/>
      <c r="B313" s="13"/>
      <c r="C313" s="14"/>
      <c r="D313" s="15"/>
      <c r="E313" s="15"/>
      <c r="F313" s="15"/>
      <c r="G313" s="15"/>
      <c r="H313" s="15"/>
      <c r="I313" s="15"/>
      <c r="J313" s="15"/>
      <c r="K313" s="15"/>
      <c r="L313" s="14"/>
    </row>
    <row r="314" spans="1:12" ht="15.75">
      <c r="A314" s="12"/>
      <c r="B314" s="13"/>
      <c r="C314" s="14"/>
      <c r="D314" s="15"/>
      <c r="E314" s="15"/>
      <c r="F314" s="15"/>
      <c r="G314" s="15"/>
      <c r="H314" s="15"/>
      <c r="I314" s="15"/>
      <c r="J314" s="15"/>
      <c r="K314" s="15"/>
      <c r="L314" s="14"/>
    </row>
    <row r="315" spans="1:12" ht="15.75">
      <c r="A315" s="12"/>
      <c r="B315" s="13"/>
      <c r="C315" s="14"/>
      <c r="D315" s="15"/>
      <c r="E315" s="15"/>
      <c r="F315" s="15"/>
      <c r="G315" s="15"/>
      <c r="H315" s="15"/>
      <c r="I315" s="15"/>
      <c r="J315" s="15"/>
      <c r="K315" s="15"/>
      <c r="L315" s="14"/>
    </row>
    <row r="316" spans="1:12" ht="15.75">
      <c r="A316" s="12"/>
      <c r="B316" s="13"/>
      <c r="C316" s="14"/>
      <c r="D316" s="15"/>
      <c r="E316" s="15"/>
      <c r="F316" s="15"/>
      <c r="G316" s="15"/>
      <c r="H316" s="15"/>
      <c r="I316" s="15"/>
      <c r="J316" s="15"/>
      <c r="K316" s="15"/>
      <c r="L316" s="14"/>
    </row>
    <row r="317" spans="1:12" ht="15.75">
      <c r="A317" s="12"/>
      <c r="B317" s="13"/>
      <c r="C317" s="14"/>
      <c r="D317" s="15"/>
      <c r="E317" s="15"/>
      <c r="F317" s="15"/>
      <c r="G317" s="15"/>
      <c r="H317" s="15"/>
      <c r="I317" s="15"/>
      <c r="J317" s="15"/>
      <c r="K317" s="15"/>
      <c r="L317" s="14"/>
    </row>
    <row r="318" spans="1:12" ht="15.75">
      <c r="A318" s="12"/>
      <c r="B318" s="13"/>
      <c r="C318" s="14"/>
      <c r="D318" s="15"/>
      <c r="E318" s="15"/>
      <c r="F318" s="15"/>
      <c r="G318" s="15"/>
      <c r="H318" s="15"/>
      <c r="I318" s="15"/>
      <c r="J318" s="15"/>
      <c r="K318" s="15"/>
      <c r="L318" s="14"/>
    </row>
    <row r="319" spans="1:12" ht="15.75">
      <c r="A319" s="12"/>
      <c r="B319" s="13"/>
      <c r="C319" s="14"/>
      <c r="D319" s="15"/>
      <c r="E319" s="15"/>
      <c r="F319" s="15"/>
      <c r="G319" s="15"/>
      <c r="H319" s="15"/>
      <c r="I319" s="15"/>
      <c r="J319" s="15"/>
      <c r="K319" s="15"/>
      <c r="L319" s="14"/>
    </row>
    <row r="320" spans="1:12" ht="15.75">
      <c r="A320" s="12"/>
      <c r="B320" s="13"/>
      <c r="C320" s="14"/>
      <c r="D320" s="15"/>
      <c r="E320" s="15"/>
      <c r="F320" s="15"/>
      <c r="G320" s="15"/>
      <c r="H320" s="15"/>
      <c r="I320" s="15"/>
      <c r="J320" s="15"/>
      <c r="K320" s="15"/>
      <c r="L320" s="14"/>
    </row>
    <row r="321" spans="1:12" ht="15.75">
      <c r="A321" s="12"/>
      <c r="B321" s="13"/>
      <c r="C321" s="14"/>
      <c r="D321" s="15"/>
      <c r="E321" s="15"/>
      <c r="F321" s="15"/>
      <c r="G321" s="15"/>
      <c r="H321" s="15"/>
      <c r="I321" s="15"/>
      <c r="J321" s="15"/>
      <c r="K321" s="15"/>
      <c r="L321" s="14"/>
    </row>
    <row r="322" spans="1:12" ht="15.75">
      <c r="A322" s="12"/>
      <c r="B322" s="13"/>
      <c r="C322" s="14"/>
      <c r="D322" s="15"/>
      <c r="E322" s="15"/>
      <c r="F322" s="15"/>
      <c r="G322" s="15"/>
      <c r="H322" s="15"/>
      <c r="I322" s="15"/>
      <c r="J322" s="15"/>
      <c r="K322" s="15"/>
      <c r="L322" s="14"/>
    </row>
    <row r="323" spans="1:12" ht="15.75">
      <c r="A323" s="12"/>
      <c r="B323" s="13"/>
      <c r="C323" s="14"/>
      <c r="D323" s="15"/>
      <c r="E323" s="15"/>
      <c r="F323" s="15"/>
      <c r="G323" s="15"/>
      <c r="H323" s="15"/>
      <c r="I323" s="15"/>
      <c r="J323" s="15"/>
      <c r="K323" s="15"/>
      <c r="L323" s="14"/>
    </row>
    <row r="324" spans="1:12" ht="15.75">
      <c r="A324" s="12"/>
      <c r="B324" s="13"/>
      <c r="C324" s="14"/>
      <c r="D324" s="15"/>
      <c r="E324" s="15"/>
      <c r="F324" s="15"/>
      <c r="G324" s="15"/>
      <c r="H324" s="15"/>
      <c r="I324" s="15"/>
      <c r="J324" s="15"/>
      <c r="K324" s="15"/>
      <c r="L324" s="14"/>
    </row>
    <row r="325" spans="1:12" ht="15.75">
      <c r="A325" s="12"/>
      <c r="B325" s="13"/>
      <c r="C325" s="14"/>
      <c r="D325" s="15"/>
      <c r="E325" s="15"/>
      <c r="F325" s="15"/>
      <c r="G325" s="15"/>
      <c r="H325" s="15"/>
      <c r="I325" s="15"/>
      <c r="J325" s="15"/>
      <c r="K325" s="15"/>
      <c r="L325" s="14"/>
    </row>
    <row r="326" spans="1:12" ht="15.75">
      <c r="A326" s="12"/>
      <c r="B326" s="13"/>
      <c r="C326" s="14"/>
      <c r="D326" s="15"/>
      <c r="E326" s="15"/>
      <c r="F326" s="15"/>
      <c r="G326" s="15"/>
      <c r="H326" s="15"/>
      <c r="I326" s="15"/>
      <c r="J326" s="15"/>
      <c r="K326" s="15"/>
      <c r="L326" s="14"/>
    </row>
    <row r="327" spans="1:12" ht="15.75">
      <c r="A327" s="12"/>
      <c r="B327" s="13"/>
      <c r="C327" s="14"/>
      <c r="D327" s="15"/>
      <c r="E327" s="15"/>
      <c r="F327" s="15"/>
      <c r="G327" s="15"/>
      <c r="H327" s="15"/>
      <c r="I327" s="15"/>
      <c r="J327" s="15"/>
      <c r="K327" s="15"/>
      <c r="L327" s="14"/>
    </row>
    <row r="328" spans="1:12" ht="15.75">
      <c r="A328" s="12"/>
      <c r="B328" s="13"/>
      <c r="C328" s="14"/>
      <c r="D328" s="15"/>
      <c r="E328" s="15"/>
      <c r="F328" s="15"/>
      <c r="G328" s="15"/>
      <c r="H328" s="15"/>
      <c r="I328" s="15"/>
      <c r="J328" s="15"/>
      <c r="K328" s="15"/>
      <c r="L328" s="14"/>
    </row>
    <row r="329" spans="1:12" ht="15.75">
      <c r="A329" s="12"/>
      <c r="B329" s="13"/>
      <c r="C329" s="14"/>
      <c r="D329" s="15"/>
      <c r="E329" s="15"/>
      <c r="F329" s="15"/>
      <c r="G329" s="15"/>
      <c r="H329" s="15"/>
      <c r="I329" s="15"/>
      <c r="J329" s="15"/>
      <c r="K329" s="15"/>
      <c r="L329" s="14"/>
    </row>
    <row r="330" spans="1:12" ht="15.75">
      <c r="A330" s="12"/>
      <c r="B330" s="13"/>
      <c r="C330" s="14"/>
      <c r="D330" s="15"/>
      <c r="E330" s="15"/>
      <c r="F330" s="15"/>
      <c r="G330" s="15"/>
      <c r="H330" s="15"/>
      <c r="I330" s="15"/>
      <c r="J330" s="15"/>
      <c r="K330" s="15"/>
      <c r="L330" s="14"/>
    </row>
    <row r="331" spans="1:12" ht="15.75">
      <c r="A331" s="12"/>
      <c r="B331" s="13"/>
      <c r="C331" s="14"/>
      <c r="D331" s="15"/>
      <c r="E331" s="15"/>
      <c r="F331" s="15"/>
      <c r="G331" s="15"/>
      <c r="H331" s="15"/>
      <c r="I331" s="15"/>
      <c r="J331" s="15"/>
      <c r="K331" s="15"/>
      <c r="L331" s="14"/>
    </row>
    <row r="332" spans="1:12" ht="15.75">
      <c r="A332" s="12"/>
      <c r="B332" s="13"/>
      <c r="C332" s="14"/>
      <c r="D332" s="15"/>
      <c r="E332" s="15"/>
      <c r="F332" s="15"/>
      <c r="G332" s="15"/>
      <c r="H332" s="15"/>
      <c r="I332" s="15"/>
      <c r="J332" s="15"/>
      <c r="K332" s="15"/>
      <c r="L332" s="14"/>
    </row>
    <row r="333" spans="1:12" ht="15.75">
      <c r="A333" s="12"/>
      <c r="B333" s="13"/>
      <c r="C333" s="14"/>
      <c r="D333" s="15"/>
      <c r="E333" s="15"/>
      <c r="F333" s="15"/>
      <c r="G333" s="15"/>
      <c r="H333" s="15"/>
      <c r="I333" s="15"/>
      <c r="J333" s="15"/>
      <c r="K333" s="15"/>
      <c r="L333" s="14"/>
    </row>
    <row r="334" spans="1:12" ht="15.75">
      <c r="A334" s="12"/>
      <c r="B334" s="13"/>
      <c r="C334" s="14"/>
      <c r="D334" s="15"/>
      <c r="E334" s="15"/>
      <c r="F334" s="15"/>
      <c r="G334" s="15"/>
      <c r="H334" s="15"/>
      <c r="I334" s="15"/>
      <c r="J334" s="15"/>
      <c r="K334" s="15"/>
      <c r="L334" s="14"/>
    </row>
    <row r="335" spans="1:12" ht="15.75">
      <c r="A335" s="12"/>
      <c r="B335" s="13"/>
      <c r="C335" s="14"/>
      <c r="D335" s="15"/>
      <c r="E335" s="15"/>
      <c r="F335" s="15"/>
      <c r="G335" s="15"/>
      <c r="H335" s="15"/>
      <c r="I335" s="15"/>
      <c r="J335" s="15"/>
      <c r="K335" s="15"/>
      <c r="L335" s="14"/>
    </row>
    <row r="336" spans="1:12" ht="15.75">
      <c r="A336" s="12"/>
      <c r="B336" s="13"/>
      <c r="C336" s="14"/>
      <c r="D336" s="15"/>
      <c r="E336" s="15"/>
      <c r="F336" s="15"/>
      <c r="G336" s="15"/>
      <c r="H336" s="15"/>
      <c r="I336" s="15"/>
      <c r="J336" s="15"/>
      <c r="K336" s="15"/>
      <c r="L336" s="14"/>
    </row>
    <row r="337" spans="1:12" ht="15.75">
      <c r="A337" s="12"/>
      <c r="B337" s="13"/>
      <c r="C337" s="14"/>
      <c r="D337" s="15"/>
      <c r="E337" s="15"/>
      <c r="F337" s="15"/>
      <c r="G337" s="15"/>
      <c r="H337" s="15"/>
      <c r="I337" s="15"/>
      <c r="J337" s="15"/>
      <c r="K337" s="15"/>
      <c r="L337" s="14"/>
    </row>
    <row r="338" spans="1:12" ht="15.75">
      <c r="A338" s="12"/>
      <c r="B338" s="13"/>
      <c r="C338" s="14"/>
      <c r="D338" s="15"/>
      <c r="E338" s="15"/>
      <c r="F338" s="15"/>
      <c r="G338" s="15"/>
      <c r="H338" s="15"/>
      <c r="I338" s="15"/>
      <c r="J338" s="15"/>
      <c r="K338" s="15"/>
      <c r="L338" s="14"/>
    </row>
    <row r="339" spans="1:12" ht="15.75">
      <c r="A339" s="12"/>
      <c r="B339" s="13"/>
      <c r="C339" s="14"/>
      <c r="D339" s="15"/>
      <c r="E339" s="15"/>
      <c r="F339" s="15"/>
      <c r="G339" s="15"/>
      <c r="H339" s="15"/>
      <c r="I339" s="15"/>
      <c r="J339" s="15"/>
      <c r="K339" s="15"/>
      <c r="L339" s="14"/>
    </row>
    <row r="340" spans="1:12" ht="15.75">
      <c r="A340" s="12"/>
      <c r="B340" s="13"/>
      <c r="C340" s="14"/>
      <c r="D340" s="15"/>
      <c r="E340" s="15"/>
      <c r="F340" s="15"/>
      <c r="G340" s="15"/>
      <c r="H340" s="15"/>
      <c r="I340" s="15"/>
      <c r="J340" s="15"/>
      <c r="K340" s="15"/>
      <c r="L340" s="14"/>
    </row>
    <row r="341" spans="1:12" ht="15.75">
      <c r="A341" s="12"/>
      <c r="B341" s="13"/>
      <c r="C341" s="14"/>
      <c r="D341" s="15"/>
      <c r="E341" s="15"/>
      <c r="F341" s="15"/>
      <c r="G341" s="15"/>
      <c r="H341" s="15"/>
      <c r="I341" s="15"/>
      <c r="J341" s="15"/>
      <c r="K341" s="15"/>
      <c r="L341" s="14"/>
    </row>
    <row r="342" spans="1:12" ht="15.75">
      <c r="A342" s="12"/>
      <c r="B342" s="13"/>
      <c r="C342" s="14"/>
      <c r="D342" s="15"/>
      <c r="E342" s="15"/>
      <c r="F342" s="15"/>
      <c r="G342" s="15"/>
      <c r="H342" s="15"/>
      <c r="I342" s="15"/>
      <c r="J342" s="15"/>
      <c r="K342" s="15"/>
      <c r="L342" s="14"/>
    </row>
    <row r="343" spans="1:12" ht="15.75">
      <c r="A343" s="12"/>
      <c r="B343" s="13"/>
      <c r="C343" s="14"/>
      <c r="D343" s="15"/>
      <c r="E343" s="15"/>
      <c r="F343" s="15"/>
      <c r="G343" s="15"/>
      <c r="H343" s="15"/>
      <c r="I343" s="15"/>
      <c r="J343" s="15"/>
      <c r="K343" s="15"/>
      <c r="L343" s="14"/>
    </row>
    <row r="344" spans="1:12" ht="15.75">
      <c r="A344" s="12"/>
      <c r="B344" s="13"/>
      <c r="C344" s="14"/>
      <c r="D344" s="15"/>
      <c r="E344" s="15"/>
      <c r="F344" s="15"/>
      <c r="G344" s="15"/>
      <c r="H344" s="15"/>
      <c r="I344" s="15"/>
      <c r="J344" s="15"/>
      <c r="K344" s="15"/>
      <c r="L344" s="14"/>
    </row>
    <row r="345" spans="1:12" ht="15.75">
      <c r="A345" s="12"/>
      <c r="B345" s="13"/>
      <c r="C345" s="14"/>
      <c r="D345" s="15"/>
      <c r="E345" s="15"/>
      <c r="F345" s="15"/>
      <c r="G345" s="15"/>
      <c r="H345" s="15"/>
      <c r="I345" s="15"/>
      <c r="J345" s="15"/>
      <c r="K345" s="15"/>
      <c r="L345" s="14"/>
    </row>
    <row r="346" spans="1:12" ht="15.75">
      <c r="A346" s="12"/>
      <c r="B346" s="13"/>
      <c r="C346" s="14"/>
      <c r="D346" s="15"/>
      <c r="E346" s="15"/>
      <c r="F346" s="15"/>
      <c r="G346" s="15"/>
      <c r="H346" s="15"/>
      <c r="I346" s="15"/>
      <c r="J346" s="15"/>
      <c r="K346" s="15"/>
      <c r="L346" s="14"/>
    </row>
    <row r="347" spans="1:12" ht="15.75">
      <c r="A347" s="12"/>
      <c r="B347" s="13"/>
      <c r="C347" s="14"/>
      <c r="D347" s="15"/>
      <c r="E347" s="15"/>
      <c r="F347" s="15"/>
      <c r="G347" s="15"/>
      <c r="H347" s="15"/>
      <c r="I347" s="15"/>
      <c r="J347" s="15"/>
      <c r="K347" s="15"/>
      <c r="L347" s="14"/>
    </row>
    <row r="348" spans="1:12" ht="15.75">
      <c r="A348" s="12"/>
      <c r="B348" s="13"/>
      <c r="C348" s="14"/>
      <c r="D348" s="15"/>
      <c r="E348" s="15"/>
      <c r="F348" s="15"/>
      <c r="G348" s="15"/>
      <c r="H348" s="15"/>
      <c r="I348" s="15"/>
      <c r="J348" s="15"/>
      <c r="K348" s="15"/>
      <c r="L348" s="14"/>
    </row>
    <row r="349" spans="1:12" ht="15.75">
      <c r="A349" s="12"/>
      <c r="B349" s="13"/>
      <c r="C349" s="14"/>
      <c r="D349" s="15"/>
      <c r="E349" s="15"/>
      <c r="F349" s="15"/>
      <c r="G349" s="15"/>
      <c r="H349" s="15"/>
      <c r="I349" s="15"/>
      <c r="J349" s="15"/>
      <c r="K349" s="15"/>
      <c r="L349" s="14"/>
    </row>
    <row r="350" spans="1:12" ht="15.75">
      <c r="A350" s="12"/>
      <c r="B350" s="13"/>
      <c r="C350" s="14"/>
      <c r="D350" s="15"/>
      <c r="E350" s="15"/>
      <c r="F350" s="15"/>
      <c r="G350" s="15"/>
      <c r="H350" s="15"/>
      <c r="I350" s="15"/>
      <c r="J350" s="15"/>
      <c r="K350" s="15"/>
      <c r="L350" s="14"/>
    </row>
    <row r="351" spans="1:12" ht="15.75">
      <c r="A351" s="12"/>
      <c r="B351" s="13"/>
      <c r="C351" s="14"/>
      <c r="D351" s="15"/>
      <c r="E351" s="15"/>
      <c r="F351" s="15"/>
      <c r="G351" s="15"/>
      <c r="H351" s="15"/>
      <c r="I351" s="15"/>
      <c r="J351" s="15"/>
      <c r="K351" s="15"/>
      <c r="L351" s="14"/>
    </row>
    <row r="352" spans="1:12" ht="15.75">
      <c r="A352" s="12"/>
      <c r="B352" s="13"/>
      <c r="C352" s="14"/>
      <c r="D352" s="15"/>
      <c r="E352" s="15"/>
      <c r="F352" s="15"/>
      <c r="G352" s="15"/>
      <c r="H352" s="15"/>
      <c r="I352" s="15"/>
      <c r="J352" s="15"/>
      <c r="K352" s="15"/>
      <c r="L352" s="14"/>
    </row>
    <row r="353" spans="1:12" ht="15.75">
      <c r="A353" s="12"/>
      <c r="B353" s="13"/>
      <c r="C353" s="14"/>
      <c r="D353" s="15"/>
      <c r="E353" s="15"/>
      <c r="F353" s="15"/>
      <c r="G353" s="15"/>
      <c r="H353" s="15"/>
      <c r="I353" s="15"/>
      <c r="J353" s="15"/>
      <c r="K353" s="15"/>
      <c r="L353" s="14"/>
    </row>
    <row r="354" spans="1:12" ht="15.75">
      <c r="A354" s="12"/>
      <c r="B354" s="13"/>
      <c r="C354" s="14"/>
      <c r="D354" s="15"/>
      <c r="E354" s="15"/>
      <c r="F354" s="15"/>
      <c r="G354" s="15"/>
      <c r="H354" s="15"/>
      <c r="I354" s="15"/>
      <c r="J354" s="15"/>
      <c r="K354" s="15"/>
      <c r="L354" s="14"/>
    </row>
  </sheetData>
  <sheetProtection/>
  <mergeCells count="18">
    <mergeCell ref="X2:X4"/>
    <mergeCell ref="M2:M4"/>
    <mergeCell ref="R2:S2"/>
    <mergeCell ref="T2:T4"/>
    <mergeCell ref="E2:E4"/>
    <mergeCell ref="G2:G4"/>
    <mergeCell ref="A1:F1"/>
    <mergeCell ref="I2:L2"/>
    <mergeCell ref="H2:H4"/>
    <mergeCell ref="F2:F4"/>
    <mergeCell ref="D2:D4"/>
    <mergeCell ref="C2:C4"/>
    <mergeCell ref="B2:B4"/>
    <mergeCell ref="A2:A4"/>
    <mergeCell ref="U2:U4"/>
    <mergeCell ref="V2:V4"/>
    <mergeCell ref="W2:W4"/>
    <mergeCell ref="O2:Q2"/>
  </mergeCells>
  <hyperlinks>
    <hyperlink ref="E5" r:id="rId1" display="670031, Бурятия,г.Улан-Удэ,ул.Павлова д.12  www.rkbsemashko.ru"/>
    <hyperlink ref="E14" r:id="rId2" display="670033, Бурятия, г.Улан-Удэ, ул.Гармаева ,9 gb5.uuzdrav.ru"/>
    <hyperlink ref="E16" r:id="rId3" display="670047, Бурятия, г.Улан-Удэ, ул.Пирогова,9а  gib.uuzdrav.ru"/>
    <hyperlink ref="E23" r:id="rId4" display="670047, Бурятия, г.Улан-Удэ, ул.Павлова,д.61  sp2.uuzdrav.ru"/>
    <hyperlink ref="E40" r:id="rId5" display="671030, Бурятия, Окинский район, с.Орлик ул.Обручева д.79  okacrb.ru"/>
    <hyperlink ref="E9" r:id="rId6" display="670000, Бурятия,г.Улан-Удэ, ул.Коммунистическая д.5, http://rkvdrb.ru/"/>
    <hyperlink ref="E11" r:id="rId7" display="670047, Бурятия, г.Улан-Удэ, ул.Пирогова 30а, http://www.rkgvv.ru"/>
    <hyperlink ref="E12" r:id="rId8" display="670000, Бурятия, г.Улан-Удэ, ул.Ленина д.50, http://rcmp-bur.ru/"/>
  </hyperlinks>
  <printOptions/>
  <pageMargins left="0" right="0" top="0" bottom="0" header="0" footer="0"/>
  <pageSetup horizontalDpi="600" verticalDpi="600" orientation="portrait" paperSize="9" r:id="rId9"/>
</worksheet>
</file>

<file path=xl/worksheets/sheet2.xml><?xml version="1.0" encoding="utf-8"?>
<worksheet xmlns="http://schemas.openxmlformats.org/spreadsheetml/2006/main" xmlns:r="http://schemas.openxmlformats.org/officeDocument/2006/relationships">
  <dimension ref="A1:N15"/>
  <sheetViews>
    <sheetView tabSelected="1" zoomScalePageLayoutView="0" workbookViewId="0" topLeftCell="A1">
      <selection activeCell="P11" sqref="P11"/>
    </sheetView>
  </sheetViews>
  <sheetFormatPr defaultColWidth="9.140625" defaultRowHeight="12.75"/>
  <cols>
    <col min="2" max="2" width="28.28125" style="0" customWidth="1"/>
    <col min="3" max="3" width="28.57421875" style="0" customWidth="1"/>
    <col min="4" max="4" width="41.421875" style="0" customWidth="1"/>
    <col min="5" max="5" width="35.421875" style="0" customWidth="1"/>
    <col min="6" max="7" width="29.8515625" style="0" customWidth="1"/>
    <col min="8" max="8" width="30.28125" style="0" customWidth="1"/>
    <col min="9" max="9" width="32.57421875" style="0" customWidth="1"/>
    <col min="10" max="10" width="57.28125" style="0" customWidth="1"/>
    <col min="11" max="11" width="26.57421875" style="0" customWidth="1"/>
    <col min="13" max="13" width="22.421875" style="0" customWidth="1"/>
    <col min="14" max="14" width="13.57421875" style="0" customWidth="1"/>
  </cols>
  <sheetData>
    <row r="1" spans="1:13" s="32" customFormat="1" ht="16.5">
      <c r="A1" s="132" t="s">
        <v>745</v>
      </c>
      <c r="B1" s="133"/>
      <c r="C1" s="133"/>
      <c r="D1" s="133"/>
      <c r="E1" s="133"/>
      <c r="F1" s="133"/>
      <c r="G1" s="115"/>
      <c r="H1" s="16"/>
      <c r="I1" s="16"/>
      <c r="J1" s="16"/>
      <c r="K1" s="16"/>
      <c r="L1" s="17"/>
      <c r="M1" s="2"/>
    </row>
    <row r="2" spans="1:14" ht="15.75" customHeight="1">
      <c r="A2" s="117" t="s">
        <v>35</v>
      </c>
      <c r="B2" s="135" t="s">
        <v>85</v>
      </c>
      <c r="C2" s="117" t="s">
        <v>133</v>
      </c>
      <c r="D2" s="117" t="s">
        <v>134</v>
      </c>
      <c r="E2" s="117" t="s">
        <v>128</v>
      </c>
      <c r="F2" s="117" t="s">
        <v>135</v>
      </c>
      <c r="G2" s="118" t="s">
        <v>832</v>
      </c>
      <c r="H2" s="134" t="s">
        <v>136</v>
      </c>
      <c r="I2" s="134" t="s">
        <v>26</v>
      </c>
      <c r="J2" s="134"/>
      <c r="K2" s="134"/>
      <c r="L2" s="134"/>
      <c r="M2" s="139" t="s">
        <v>180</v>
      </c>
      <c r="N2" s="144" t="s">
        <v>831</v>
      </c>
    </row>
    <row r="3" spans="1:14" ht="15.75">
      <c r="A3" s="117"/>
      <c r="B3" s="135"/>
      <c r="C3" s="117"/>
      <c r="D3" s="117"/>
      <c r="E3" s="117"/>
      <c r="F3" s="117"/>
      <c r="G3" s="119"/>
      <c r="H3" s="134"/>
      <c r="I3" s="10"/>
      <c r="J3" s="10"/>
      <c r="K3" s="10"/>
      <c r="L3" s="11"/>
      <c r="M3" s="140"/>
      <c r="N3" s="145"/>
    </row>
    <row r="4" spans="1:14" ht="78.75">
      <c r="A4" s="117"/>
      <c r="B4" s="135"/>
      <c r="C4" s="117"/>
      <c r="D4" s="117"/>
      <c r="E4" s="117"/>
      <c r="F4" s="117"/>
      <c r="G4" s="120"/>
      <c r="H4" s="134"/>
      <c r="I4" s="10" t="s">
        <v>162</v>
      </c>
      <c r="J4" s="10" t="s">
        <v>163</v>
      </c>
      <c r="K4" s="10" t="s">
        <v>167</v>
      </c>
      <c r="L4" s="19" t="s">
        <v>168</v>
      </c>
      <c r="M4" s="141"/>
      <c r="N4" s="145"/>
    </row>
    <row r="5" spans="1:14" ht="126">
      <c r="A5" s="39">
        <v>1</v>
      </c>
      <c r="B5" s="27" t="s">
        <v>395</v>
      </c>
      <c r="C5" s="33" t="s">
        <v>396</v>
      </c>
      <c r="D5" s="34" t="s">
        <v>19</v>
      </c>
      <c r="E5" s="60" t="str">
        <f>HYPERLINK("https://dcdialife.ru/","671247 Республика Бурятия , г.Улан-Удэ, ул. Коммунистическая, д.22, офис 7")</f>
        <v>671247 Республика Бурятия , г.Улан-Удэ, ул. Коммунистическая, д.22, офис 7</v>
      </c>
      <c r="F5" s="34" t="s">
        <v>449</v>
      </c>
      <c r="G5" s="34"/>
      <c r="H5" s="34" t="s">
        <v>664</v>
      </c>
      <c r="I5" s="56" t="s">
        <v>692</v>
      </c>
      <c r="J5" s="34"/>
      <c r="K5" s="56"/>
      <c r="L5" s="33"/>
      <c r="M5" s="114">
        <v>44253</v>
      </c>
      <c r="N5" s="116" t="s">
        <v>830</v>
      </c>
    </row>
    <row r="15" ht="12.75">
      <c r="C15" s="38" t="s">
        <v>120</v>
      </c>
    </row>
  </sheetData>
  <sheetProtection/>
  <mergeCells count="12">
    <mergeCell ref="A1:F1"/>
    <mergeCell ref="A2:A4"/>
    <mergeCell ref="B2:B4"/>
    <mergeCell ref="C2:C4"/>
    <mergeCell ref="D2:D4"/>
    <mergeCell ref="E2:E4"/>
    <mergeCell ref="F2:F4"/>
    <mergeCell ref="H2:H4"/>
    <mergeCell ref="I2:L2"/>
    <mergeCell ref="M2:M4"/>
    <mergeCell ref="N2:N4"/>
    <mergeCell ref="G2:G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86"/>
  <sheetViews>
    <sheetView zoomScalePageLayoutView="0" workbookViewId="0" topLeftCell="A1">
      <selection activeCell="E82" sqref="E82"/>
    </sheetView>
  </sheetViews>
  <sheetFormatPr defaultColWidth="9.140625" defaultRowHeight="12.75"/>
  <cols>
    <col min="1" max="1" width="11.00390625" style="57" bestFit="1" customWidth="1"/>
    <col min="2" max="2" width="83.00390625" style="58" customWidth="1"/>
  </cols>
  <sheetData>
    <row r="1" spans="1:2" s="44" customFormat="1" ht="26.25" customHeight="1">
      <c r="A1" s="101" t="s">
        <v>36</v>
      </c>
      <c r="B1" s="30" t="s">
        <v>313</v>
      </c>
    </row>
    <row r="2" spans="1:2" s="44" customFormat="1" ht="18" customHeight="1">
      <c r="A2" s="101">
        <v>32002</v>
      </c>
      <c r="B2" s="30" t="s">
        <v>340</v>
      </c>
    </row>
    <row r="3" spans="1:2" s="44" customFormat="1" ht="17.25" customHeight="1">
      <c r="A3" s="101" t="s">
        <v>87</v>
      </c>
      <c r="B3" s="30" t="s">
        <v>314</v>
      </c>
    </row>
    <row r="4" spans="1:2" s="44" customFormat="1" ht="15.75">
      <c r="A4" s="101" t="s">
        <v>18</v>
      </c>
      <c r="B4" s="30" t="s">
        <v>341</v>
      </c>
    </row>
    <row r="5" spans="1:2" s="44" customFormat="1" ht="15.75">
      <c r="A5" s="101" t="s">
        <v>37</v>
      </c>
      <c r="B5" s="30" t="s">
        <v>306</v>
      </c>
    </row>
    <row r="6" spans="1:2" s="44" customFormat="1" ht="15.75">
      <c r="A6" s="101" t="s">
        <v>50</v>
      </c>
      <c r="B6" s="30" t="s">
        <v>315</v>
      </c>
    </row>
    <row r="7" spans="1:2" s="44" customFormat="1" ht="15.75">
      <c r="A7" s="101" t="s">
        <v>51</v>
      </c>
      <c r="B7" s="30" t="s">
        <v>342</v>
      </c>
    </row>
    <row r="8" spans="1:2" s="44" customFormat="1" ht="15.75">
      <c r="A8" s="101" t="s">
        <v>127</v>
      </c>
      <c r="B8" s="30" t="s">
        <v>828</v>
      </c>
    </row>
    <row r="9" spans="1:2" s="44" customFormat="1" ht="15.75">
      <c r="A9" s="101" t="s">
        <v>165</v>
      </c>
      <c r="B9" s="30" t="s">
        <v>316</v>
      </c>
    </row>
    <row r="10" spans="1:2" s="44" customFormat="1" ht="15.75">
      <c r="A10" s="101" t="s">
        <v>32</v>
      </c>
      <c r="B10" s="30" t="s">
        <v>343</v>
      </c>
    </row>
    <row r="11" spans="1:2" s="44" customFormat="1" ht="15.75">
      <c r="A11" s="101" t="s">
        <v>54</v>
      </c>
      <c r="B11" s="30" t="s">
        <v>344</v>
      </c>
    </row>
    <row r="12" spans="1:2" s="44" customFormat="1" ht="15.75">
      <c r="A12" s="101" t="s">
        <v>53</v>
      </c>
      <c r="B12" s="30" t="s">
        <v>345</v>
      </c>
    </row>
    <row r="13" spans="1:2" s="44" customFormat="1" ht="15.75">
      <c r="A13" s="101" t="s">
        <v>55</v>
      </c>
      <c r="B13" s="30" t="s">
        <v>307</v>
      </c>
    </row>
    <row r="14" spans="1:4" s="44" customFormat="1" ht="15.75">
      <c r="A14" s="101" t="s">
        <v>137</v>
      </c>
      <c r="B14" s="30" t="s">
        <v>346</v>
      </c>
      <c r="D14" s="45" t="s">
        <v>120</v>
      </c>
    </row>
    <row r="15" spans="1:2" s="44" customFormat="1" ht="15.75">
      <c r="A15" s="101" t="s">
        <v>138</v>
      </c>
      <c r="B15" s="30" t="s">
        <v>347</v>
      </c>
    </row>
    <row r="16" spans="1:2" s="44" customFormat="1" ht="15.75">
      <c r="A16" s="101" t="s">
        <v>139</v>
      </c>
      <c r="B16" s="30" t="s">
        <v>308</v>
      </c>
    </row>
    <row r="17" spans="1:2" s="44" customFormat="1" ht="15.75">
      <c r="A17" s="101" t="s">
        <v>27</v>
      </c>
      <c r="B17" s="30" t="s">
        <v>317</v>
      </c>
    </row>
    <row r="18" spans="1:2" s="44" customFormat="1" ht="15.75">
      <c r="A18" s="101" t="s">
        <v>28</v>
      </c>
      <c r="B18" s="30" t="s">
        <v>325</v>
      </c>
    </row>
    <row r="19" spans="1:2" s="44" customFormat="1" ht="15.75">
      <c r="A19" s="101" t="s">
        <v>29</v>
      </c>
      <c r="B19" s="30" t="s">
        <v>324</v>
      </c>
    </row>
    <row r="20" spans="1:2" s="44" customFormat="1" ht="15.75">
      <c r="A20" s="101" t="s">
        <v>30</v>
      </c>
      <c r="B20" s="30" t="s">
        <v>348</v>
      </c>
    </row>
    <row r="21" spans="1:2" s="44" customFormat="1" ht="15.75">
      <c r="A21" s="101" t="s">
        <v>31</v>
      </c>
      <c r="B21" s="30" t="s">
        <v>349</v>
      </c>
    </row>
    <row r="22" spans="1:2" s="44" customFormat="1" ht="15.75">
      <c r="A22" s="101" t="s">
        <v>140</v>
      </c>
      <c r="B22" s="30" t="s">
        <v>323</v>
      </c>
    </row>
    <row r="23" spans="1:2" s="44" customFormat="1" ht="15.75">
      <c r="A23" s="101" t="s">
        <v>141</v>
      </c>
      <c r="B23" s="30" t="s">
        <v>350</v>
      </c>
    </row>
    <row r="24" spans="1:2" s="44" customFormat="1" ht="15.75">
      <c r="A24" s="101" t="s">
        <v>142</v>
      </c>
      <c r="B24" s="30" t="s">
        <v>351</v>
      </c>
    </row>
    <row r="25" spans="1:2" s="44" customFormat="1" ht="15.75">
      <c r="A25" s="101" t="s">
        <v>143</v>
      </c>
      <c r="B25" s="30" t="s">
        <v>322</v>
      </c>
    </row>
    <row r="26" spans="1:2" s="44" customFormat="1" ht="15.75">
      <c r="A26" s="101" t="s">
        <v>144</v>
      </c>
      <c r="B26" s="30" t="s">
        <v>352</v>
      </c>
    </row>
    <row r="27" spans="1:2" s="44" customFormat="1" ht="15.75">
      <c r="A27" s="101" t="s">
        <v>145</v>
      </c>
      <c r="B27" s="30" t="s">
        <v>309</v>
      </c>
    </row>
    <row r="28" spans="1:2" s="44" customFormat="1" ht="15.75">
      <c r="A28" s="101" t="s">
        <v>146</v>
      </c>
      <c r="B28" s="30" t="s">
        <v>321</v>
      </c>
    </row>
    <row r="29" spans="1:2" s="44" customFormat="1" ht="15.75">
      <c r="A29" s="101" t="s">
        <v>147</v>
      </c>
      <c r="B29" s="30" t="s">
        <v>353</v>
      </c>
    </row>
    <row r="30" spans="1:2" s="44" customFormat="1" ht="15.75">
      <c r="A30" s="101" t="s">
        <v>148</v>
      </c>
      <c r="B30" s="30" t="s">
        <v>354</v>
      </c>
    </row>
    <row r="31" spans="1:2" s="44" customFormat="1" ht="15.75">
      <c r="A31" s="101" t="s">
        <v>149</v>
      </c>
      <c r="B31" s="30" t="s">
        <v>355</v>
      </c>
    </row>
    <row r="32" spans="1:2" s="44" customFormat="1" ht="15.75">
      <c r="A32" s="101" t="s">
        <v>108</v>
      </c>
      <c r="B32" s="30" t="s">
        <v>356</v>
      </c>
    </row>
    <row r="33" spans="1:2" s="44" customFormat="1" ht="15.75">
      <c r="A33" s="101" t="s">
        <v>109</v>
      </c>
      <c r="B33" s="30" t="s">
        <v>320</v>
      </c>
    </row>
    <row r="34" spans="1:2" s="44" customFormat="1" ht="15.75">
      <c r="A34" s="101" t="s">
        <v>110</v>
      </c>
      <c r="B34" s="30" t="s">
        <v>357</v>
      </c>
    </row>
    <row r="35" spans="1:2" s="44" customFormat="1" ht="15.75">
      <c r="A35" s="101" t="s">
        <v>111</v>
      </c>
      <c r="B35" s="30" t="s">
        <v>358</v>
      </c>
    </row>
    <row r="36" spans="1:2" s="44" customFormat="1" ht="15.75">
      <c r="A36" s="101" t="s">
        <v>76</v>
      </c>
      <c r="B36" s="30" t="s">
        <v>319</v>
      </c>
    </row>
    <row r="37" spans="1:2" s="44" customFormat="1" ht="15.75">
      <c r="A37" s="101" t="s">
        <v>74</v>
      </c>
      <c r="B37" s="30" t="s">
        <v>359</v>
      </c>
    </row>
    <row r="38" spans="1:2" s="46" customFormat="1" ht="15.75">
      <c r="A38" s="101" t="s">
        <v>100</v>
      </c>
      <c r="B38" s="30" t="s">
        <v>360</v>
      </c>
    </row>
    <row r="39" spans="1:2" s="44" customFormat="1" ht="15.75">
      <c r="A39" s="101" t="s">
        <v>101</v>
      </c>
      <c r="B39" s="30" t="s">
        <v>318</v>
      </c>
    </row>
    <row r="40" spans="1:2" s="44" customFormat="1" ht="15.75">
      <c r="A40" s="101" t="s">
        <v>102</v>
      </c>
      <c r="B40" s="30" t="s">
        <v>361</v>
      </c>
    </row>
    <row r="41" spans="1:2" s="44" customFormat="1" ht="15.75">
      <c r="A41" s="101" t="s">
        <v>103</v>
      </c>
      <c r="B41" s="30" t="s">
        <v>362</v>
      </c>
    </row>
    <row r="42" spans="1:2" s="44" customFormat="1" ht="15.75">
      <c r="A42" s="101" t="s">
        <v>452</v>
      </c>
      <c r="B42" s="30" t="s">
        <v>456</v>
      </c>
    </row>
    <row r="43" spans="1:2" s="44" customFormat="1" ht="15.75">
      <c r="A43" s="101" t="s">
        <v>79</v>
      </c>
      <c r="B43" s="30" t="s">
        <v>723</v>
      </c>
    </row>
    <row r="44" spans="1:2" s="44" customFormat="1" ht="15.75">
      <c r="A44" s="101" t="s">
        <v>80</v>
      </c>
      <c r="B44" s="30" t="s">
        <v>724</v>
      </c>
    </row>
    <row r="45" spans="1:2" s="44" customFormat="1" ht="15.75">
      <c r="A45" s="101" t="s">
        <v>81</v>
      </c>
      <c r="B45" s="30" t="s">
        <v>725</v>
      </c>
    </row>
    <row r="46" spans="1:2" s="44" customFormat="1" ht="15.75">
      <c r="A46" s="101" t="s">
        <v>82</v>
      </c>
      <c r="B46" s="30" t="s">
        <v>726</v>
      </c>
    </row>
    <row r="47" spans="1:2" s="44" customFormat="1" ht="15.75">
      <c r="A47" s="101" t="s">
        <v>3</v>
      </c>
      <c r="B47" s="30" t="s">
        <v>310</v>
      </c>
    </row>
    <row r="48" spans="1:2" s="44" customFormat="1" ht="15.75">
      <c r="A48" s="101" t="s">
        <v>84</v>
      </c>
      <c r="B48" s="30" t="s">
        <v>363</v>
      </c>
    </row>
    <row r="49" spans="1:2" s="44" customFormat="1" ht="15.75">
      <c r="A49" s="102" t="s">
        <v>39</v>
      </c>
      <c r="B49" s="99" t="s">
        <v>311</v>
      </c>
    </row>
    <row r="50" spans="1:2" s="44" customFormat="1" ht="15.75">
      <c r="A50" s="101" t="s">
        <v>9</v>
      </c>
      <c r="B50" s="99" t="s">
        <v>326</v>
      </c>
    </row>
    <row r="51" spans="1:2" s="44" customFormat="1" ht="15.75">
      <c r="A51" s="101" t="s">
        <v>159</v>
      </c>
      <c r="B51" s="99" t="s">
        <v>160</v>
      </c>
    </row>
    <row r="52" spans="1:2" s="44" customFormat="1" ht="15.75">
      <c r="A52" s="101" t="s">
        <v>8</v>
      </c>
      <c r="B52" s="103" t="s">
        <v>327</v>
      </c>
    </row>
    <row r="53" spans="1:2" s="44" customFormat="1" ht="15.75">
      <c r="A53" s="101" t="s">
        <v>376</v>
      </c>
      <c r="B53" s="103" t="s">
        <v>394</v>
      </c>
    </row>
    <row r="54" spans="1:2" s="44" customFormat="1" ht="15.75">
      <c r="A54" s="101" t="s">
        <v>17</v>
      </c>
      <c r="B54" s="30" t="s">
        <v>364</v>
      </c>
    </row>
    <row r="55" spans="1:2" s="44" customFormat="1" ht="15.75">
      <c r="A55" s="101" t="s">
        <v>129</v>
      </c>
      <c r="B55" s="99" t="s">
        <v>365</v>
      </c>
    </row>
    <row r="56" spans="1:2" s="44" customFormat="1" ht="15.75">
      <c r="A56" s="101" t="s">
        <v>41</v>
      </c>
      <c r="B56" s="99" t="s">
        <v>366</v>
      </c>
    </row>
    <row r="57" spans="1:2" s="44" customFormat="1" ht="15.75">
      <c r="A57" s="101" t="s">
        <v>5</v>
      </c>
      <c r="B57" s="30" t="s">
        <v>721</v>
      </c>
    </row>
    <row r="58" spans="1:2" s="44" customFormat="1" ht="15.75">
      <c r="A58" s="101" t="s">
        <v>97</v>
      </c>
      <c r="B58" s="30" t="s">
        <v>328</v>
      </c>
    </row>
    <row r="59" spans="1:2" s="44" customFormat="1" ht="15.75">
      <c r="A59" s="101" t="s">
        <v>444</v>
      </c>
      <c r="B59" s="99" t="s">
        <v>445</v>
      </c>
    </row>
    <row r="60" spans="1:6" s="44" customFormat="1" ht="15.75">
      <c r="A60" s="101" t="s">
        <v>72</v>
      </c>
      <c r="B60" s="99" t="s">
        <v>367</v>
      </c>
      <c r="F60" s="45" t="s">
        <v>120</v>
      </c>
    </row>
    <row r="61" spans="1:2" s="44" customFormat="1" ht="15.75">
      <c r="A61" s="101" t="s">
        <v>126</v>
      </c>
      <c r="B61" s="30" t="s">
        <v>722</v>
      </c>
    </row>
    <row r="62" spans="1:2" s="44" customFormat="1" ht="15.75">
      <c r="A62" s="101" t="s">
        <v>166</v>
      </c>
      <c r="B62" s="99" t="s">
        <v>368</v>
      </c>
    </row>
    <row r="63" spans="1:2" s="44" customFormat="1" ht="15.75">
      <c r="A63" s="101" t="s">
        <v>164</v>
      </c>
      <c r="B63" s="99" t="s">
        <v>329</v>
      </c>
    </row>
    <row r="64" spans="1:2" s="44" customFormat="1" ht="15.75">
      <c r="A64" s="101" t="s">
        <v>105</v>
      </c>
      <c r="B64" s="99" t="s">
        <v>369</v>
      </c>
    </row>
    <row r="65" spans="1:2" s="44" customFormat="1" ht="15.75">
      <c r="A65" s="101" t="s">
        <v>44</v>
      </c>
      <c r="B65" s="99" t="s">
        <v>330</v>
      </c>
    </row>
    <row r="66" spans="1:2" s="44" customFormat="1" ht="15.75">
      <c r="A66" s="104" t="s">
        <v>91</v>
      </c>
      <c r="B66" s="105" t="s">
        <v>331</v>
      </c>
    </row>
    <row r="67" spans="1:2" s="44" customFormat="1" ht="15.75">
      <c r="A67" s="104" t="s">
        <v>7</v>
      </c>
      <c r="B67" s="105" t="s">
        <v>312</v>
      </c>
    </row>
    <row r="68" spans="1:2" s="44" customFormat="1" ht="15.75">
      <c r="A68" s="104" t="s">
        <v>380</v>
      </c>
      <c r="B68" s="105" t="s">
        <v>390</v>
      </c>
    </row>
    <row r="69" spans="1:2" s="44" customFormat="1" ht="15.75">
      <c r="A69" s="106" t="s">
        <v>46</v>
      </c>
      <c r="B69" s="107" t="s">
        <v>767</v>
      </c>
    </row>
    <row r="70" spans="1:2" s="44" customFormat="1" ht="15.75">
      <c r="A70" s="106" t="s">
        <v>205</v>
      </c>
      <c r="B70" s="107" t="s">
        <v>370</v>
      </c>
    </row>
    <row r="71" spans="1:2" s="44" customFormat="1" ht="15.75">
      <c r="A71" s="104" t="s">
        <v>171</v>
      </c>
      <c r="B71" s="105" t="s">
        <v>371</v>
      </c>
    </row>
    <row r="72" spans="1:2" s="44" customFormat="1" ht="15.75">
      <c r="A72" s="104" t="s">
        <v>201</v>
      </c>
      <c r="B72" s="105" t="s">
        <v>332</v>
      </c>
    </row>
    <row r="73" spans="1:2" s="44" customFormat="1" ht="12.75" customHeight="1">
      <c r="A73" s="108" t="s">
        <v>384</v>
      </c>
      <c r="B73" s="109" t="s">
        <v>391</v>
      </c>
    </row>
    <row r="74" spans="1:2" s="44" customFormat="1" ht="15.75">
      <c r="A74" s="110" t="s">
        <v>398</v>
      </c>
      <c r="B74" s="109" t="s">
        <v>400</v>
      </c>
    </row>
    <row r="75" spans="1:2" s="47" customFormat="1" ht="15.75">
      <c r="A75" s="108" t="s">
        <v>417</v>
      </c>
      <c r="B75" s="111" t="s">
        <v>426</v>
      </c>
    </row>
    <row r="76" spans="1:2" s="47" customFormat="1" ht="15.75">
      <c r="A76" s="108" t="s">
        <v>423</v>
      </c>
      <c r="B76" s="111" t="s">
        <v>427</v>
      </c>
    </row>
    <row r="77" spans="1:2" s="47" customFormat="1" ht="15.75">
      <c r="A77" s="112" t="s">
        <v>459</v>
      </c>
      <c r="B77" s="111" t="s">
        <v>460</v>
      </c>
    </row>
    <row r="78" spans="1:2" s="44" customFormat="1" ht="18" customHeight="1">
      <c r="A78" s="113" t="s">
        <v>529</v>
      </c>
      <c r="B78" s="111" t="s">
        <v>533</v>
      </c>
    </row>
    <row r="79" spans="1:2" s="44" customFormat="1" ht="15.75">
      <c r="A79" s="113" t="s">
        <v>699</v>
      </c>
      <c r="B79" s="111" t="s">
        <v>703</v>
      </c>
    </row>
    <row r="80" spans="1:2" s="44" customFormat="1" ht="15.75">
      <c r="A80" s="113" t="s">
        <v>704</v>
      </c>
      <c r="B80" s="111" t="s">
        <v>709</v>
      </c>
    </row>
    <row r="81" spans="1:2" s="48" customFormat="1" ht="15.75">
      <c r="A81" s="113" t="s">
        <v>712</v>
      </c>
      <c r="B81" s="111" t="s">
        <v>718</v>
      </c>
    </row>
    <row r="82" spans="1:2" ht="15.75">
      <c r="A82" s="113" t="s">
        <v>734</v>
      </c>
      <c r="B82" s="111" t="s">
        <v>739</v>
      </c>
    </row>
    <row r="83" spans="1:2" ht="31.5">
      <c r="A83" s="113" t="s">
        <v>753</v>
      </c>
      <c r="B83" s="96" t="s">
        <v>759</v>
      </c>
    </row>
    <row r="84" spans="1:2" ht="15.75">
      <c r="A84" s="113" t="s">
        <v>768</v>
      </c>
      <c r="B84" s="111" t="s">
        <v>770</v>
      </c>
    </row>
    <row r="85" spans="1:2" ht="15.75">
      <c r="A85" s="64"/>
      <c r="B85" s="65"/>
    </row>
    <row r="86" spans="1:2" ht="15.75">
      <c r="A86" s="64" t="s">
        <v>775</v>
      </c>
      <c r="B86" s="65"/>
    </row>
  </sheetData>
  <sheetProtection/>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Викторовна</dc:creator>
  <cp:keywords/>
  <dc:description/>
  <cp:lastModifiedBy>Татьяна В. Лубсанова</cp:lastModifiedBy>
  <cp:lastPrinted>2020-08-28T05:57:10Z</cp:lastPrinted>
  <dcterms:created xsi:type="dcterms:W3CDTF">2011-04-18T05:35:20Z</dcterms:created>
  <dcterms:modified xsi:type="dcterms:W3CDTF">2021-09-20T10:30:12Z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